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usitzdigital-my.sharepoint.com/personal/reinhard_nocke-consulting_com/Documents/Dokumente/Meine Dokumente/Buchprojekt Chatgpt 5/Arbeitsbuch/Kalkulation/Handelskalkulkation/"/>
    </mc:Choice>
  </mc:AlternateContent>
  <xr:revisionPtr revIDLastSave="0" documentId="8_{63DCAD40-19BB-40F2-92E6-ACD463AA595F}" xr6:coauthVersionLast="47" xr6:coauthVersionMax="47" xr10:uidLastSave="{00000000-0000-0000-0000-000000000000}"/>
  <bookViews>
    <workbookView xWindow="-120" yWindow="-120" windowWidth="29040" windowHeight="15720" tabRatio="599" activeTab="3" xr2:uid="{00000000-000D-0000-FFFF-FFFF00000000}"/>
  </bookViews>
  <sheets>
    <sheet name="Vorwärtskalkulation Beispiel" sheetId="23" r:id="rId1"/>
    <sheet name="Vorwärtskalkulation Schema" sheetId="19" r:id="rId2"/>
    <sheet name="Rückwärtskalkulation Beispiel" sheetId="20" r:id="rId3"/>
    <sheet name="Rückwärtskalkulation Schema" sheetId="2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23" l="1"/>
  <c r="F22" i="23" s="1"/>
  <c r="F10" i="21"/>
  <c r="F11" i="21" s="1"/>
  <c r="F23" i="20"/>
  <c r="F24" i="20" s="1"/>
  <c r="F26" i="20" s="1"/>
  <c r="F9" i="19"/>
  <c r="F10" i="19" s="1"/>
  <c r="F24" i="23" l="1"/>
  <c r="F25" i="23" s="1"/>
  <c r="F28" i="23" s="1"/>
  <c r="F13" i="21"/>
  <c r="F14" i="21" s="1"/>
  <c r="F17" i="21" s="1"/>
  <c r="F27" i="20"/>
  <c r="F30" i="20" s="1"/>
  <c r="F12" i="19"/>
  <c r="F13" i="19" s="1"/>
  <c r="F30" i="23" l="1"/>
  <c r="F31" i="23" s="1"/>
  <c r="F16" i="21"/>
  <c r="F18" i="21" s="1"/>
  <c r="F29" i="20"/>
  <c r="F31" i="20" s="1"/>
  <c r="F18" i="19"/>
  <c r="F19" i="19" s="1"/>
  <c r="F33" i="23" l="1"/>
  <c r="F34" i="23" s="1"/>
  <c r="F20" i="21"/>
  <c r="F21" i="21" s="1"/>
  <c r="F33" i="20"/>
  <c r="F34" i="20" s="1"/>
  <c r="F21" i="19"/>
  <c r="F22" i="19" s="1"/>
  <c r="F24" i="19" s="1"/>
  <c r="F38" i="23" l="1"/>
  <c r="F36" i="23"/>
  <c r="F23" i="21"/>
  <c r="F24" i="21" s="1"/>
  <c r="F36" i="20"/>
  <c r="F37" i="20" s="1"/>
  <c r="F26" i="19"/>
  <c r="F39" i="23" l="1"/>
  <c r="F41" i="23" s="1"/>
  <c r="F42" i="23" s="1"/>
  <c r="F28" i="21"/>
  <c r="F29" i="21"/>
  <c r="F41" i="20"/>
  <c r="F42" i="20"/>
  <c r="F44" i="20" s="1"/>
  <c r="F45" i="20" s="1"/>
  <c r="F47" i="20" s="1"/>
  <c r="F27" i="19"/>
  <c r="F29" i="19" s="1"/>
  <c r="F30" i="19" s="1"/>
  <c r="F44" i="23" l="1"/>
  <c r="F45" i="23" s="1"/>
  <c r="F31" i="21"/>
  <c r="F32" i="21" s="1"/>
  <c r="F48" i="20"/>
  <c r="F32" i="19"/>
  <c r="F33" i="19" s="1"/>
  <c r="F34" i="21" l="1"/>
  <c r="F35" i="21" s="1"/>
</calcChain>
</file>

<file path=xl/sharedStrings.xml><?xml version="1.0" encoding="utf-8"?>
<sst xmlns="http://schemas.openxmlformats.org/spreadsheetml/2006/main" count="115" uniqueCount="59">
  <si>
    <t>Zieleinkaufspreis</t>
  </si>
  <si>
    <t>Bareinkaufspreis</t>
  </si>
  <si>
    <t>Bezugskosten (netto)</t>
  </si>
  <si>
    <t>Bezugspreis (Einstandspreis)</t>
  </si>
  <si>
    <t>Selbstkostenpreis</t>
  </si>
  <si>
    <t>Barverkaufspreis</t>
  </si>
  <si>
    <t>Zielverkaufspreis</t>
  </si>
  <si>
    <t>Nettoverkaufspreis</t>
  </si>
  <si>
    <t>Mehrwertsteuer</t>
  </si>
  <si>
    <t>Bruttoverkaufspreis</t>
  </si>
  <si>
    <t>Kundenrabatt</t>
  </si>
  <si>
    <t xml:space="preserve"> + Handlungskosten</t>
  </si>
  <si>
    <t xml:space="preserve"> + Gewinn</t>
  </si>
  <si>
    <t xml:space="preserve"> -Lieferrabatt</t>
  </si>
  <si>
    <t xml:space="preserve"> - Liefererskonto</t>
  </si>
  <si>
    <t xml:space="preserve"> + Kundenskonto (i.H.)</t>
  </si>
  <si>
    <t>Kundenrabatt (i.H.)</t>
  </si>
  <si>
    <t>Beispiel zur Vorwärtskalkulation</t>
  </si>
  <si>
    <t>Vorwärtskalkulation</t>
  </si>
  <si>
    <t>%-Sätze</t>
  </si>
  <si>
    <t>Betrag in €</t>
  </si>
  <si>
    <t xml:space="preserve"> + Vertreterprovision (i.H.)</t>
  </si>
  <si>
    <t>Listenpreis</t>
  </si>
  <si>
    <t>Kalkulationsschema Handel</t>
  </si>
  <si>
    <t>Rückwärtskalkulation</t>
  </si>
  <si>
    <t>Beispiel zur Rückwärtskalkulation</t>
  </si>
  <si>
    <t xml:space="preserve"> -Mehrwertsteuer</t>
  </si>
  <si>
    <t xml:space="preserve"> - Kundenrabatt</t>
  </si>
  <si>
    <t xml:space="preserve"> - Kundenskonto</t>
  </si>
  <si>
    <t xml:space="preserve"> - Gewinnzuschlag</t>
  </si>
  <si>
    <t xml:space="preserve"> - Handlungskosten</t>
  </si>
  <si>
    <t xml:space="preserve"> - Bezugskosten</t>
  </si>
  <si>
    <t>Bareinkaufspreis (Einstandspreis)</t>
  </si>
  <si>
    <t xml:space="preserve"> - Liefererabatt</t>
  </si>
  <si>
    <t xml:space="preserve"> + Kundenskonto</t>
  </si>
  <si>
    <t xml:space="preserve"> + Vertreterprovision</t>
  </si>
  <si>
    <t>Listenpreis sowie Skonti und Rabatte ein Verkaufspreis ermittelt werden soll, der</t>
  </si>
  <si>
    <t>der alle Kosten deckt und darüber hinaus einen angemessenen Gewinn erwirtschaftet.</t>
  </si>
  <si>
    <t xml:space="preserve">Ein Handwerksmeister bezieht seine Waren zum Listenpreis von 4.088,50 €. Der </t>
  </si>
  <si>
    <t>Lieferer gewährt ihm 4% Rabatt und 2% Skonto. Die Bezugskosten betragen</t>
  </si>
  <si>
    <t xml:space="preserve">einschließlich 19% Mehrwertsteuer 173,76 €. Der Meister rechnet mit </t>
  </si>
  <si>
    <t>16,5% Handlungskosten und mit 12,5% Gewinnzuschlag. Er gewährt seinen Kunden</t>
  </si>
  <si>
    <t>Die Vorwärtskalkulation wird immer dann angewandt, wenn bei vorgegebenen</t>
  </si>
  <si>
    <t>2% Skonto und 3% Rabatt. Wie hoch ist der Bruttoverkaufspreis?</t>
  </si>
  <si>
    <t>Wenn der Bezugspreis bzw. der Einkaufslistenpreis einer Ware ermittelt werden</t>
  </si>
  <si>
    <t>Geschäft bei vorgegebenem Verkaufspreis und gegebenen Zuschlagssätzen</t>
  </si>
  <si>
    <t>bzw. Konditionen noch lohnend ist.</t>
  </si>
  <si>
    <t xml:space="preserve">Der einem Handwerksmeister vorgeschriebene Bruttoverkaufspreis einer Ware </t>
  </si>
  <si>
    <t>beträgt 382,07 €. Wie hoch darf der Einkaufslistenpreis höchstens sein, wenn der</t>
  </si>
  <si>
    <t xml:space="preserve">Meister mit 3% Kundenrabatt, 2% Kundenskonto, 10% Gewinnzuschlag, </t>
  </si>
  <si>
    <t xml:space="preserve">13,25% Handlungskosten, 7,35 € Bezugskosten (netto), 2% Liefererskonto und </t>
  </si>
  <si>
    <t xml:space="preserve">3% Liefererrabatt kalkuliert? </t>
  </si>
  <si>
    <t xml:space="preserve">soll, ist eine Rückwärtskalkulation erforderlich. Dabei soll errechnet werden, ob ein </t>
  </si>
  <si>
    <t xml:space="preserve">Tragen Sie Ihre Zahlen nur in die gelben Felder ein. Verzichten Sie auf die Eingabe </t>
  </si>
  <si>
    <t xml:space="preserve">von Prozentzeichen und Euro. Die anderen Felder sind gesperrt, können jedoch </t>
  </si>
  <si>
    <r>
      <t xml:space="preserve">mittels Passwort </t>
    </r>
    <r>
      <rPr>
        <b/>
        <i/>
        <sz val="12"/>
        <rFont val="Arial"/>
        <family val="2"/>
      </rPr>
      <t>Kalkulation</t>
    </r>
    <r>
      <rPr>
        <sz val="12"/>
        <rFont val="Arial"/>
        <family val="2"/>
      </rPr>
      <t xml:space="preserve"> freigegeben werden.</t>
    </r>
  </si>
  <si>
    <t xml:space="preserve"> - Liefererskontoin %</t>
  </si>
  <si>
    <t xml:space="preserve"> - Vertreterprovision in %</t>
  </si>
  <si>
    <t>Kalkulationsschema Handel (eigene Berechnung)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</si>
</sst>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%"/>
  </numFmts>
  <fonts count="8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3" borderId="6" xfId="0" applyFont="1" applyFill="1" applyBorder="1"/>
    <xf numFmtId="0" fontId="2" fillId="3" borderId="5" xfId="0" applyFont="1" applyFill="1" applyBorder="1"/>
    <xf numFmtId="0" fontId="4" fillId="3" borderId="5" xfId="0" applyFont="1" applyFill="1" applyBorder="1"/>
    <xf numFmtId="0" fontId="4" fillId="3" borderId="2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0" xfId="0" applyFont="1" applyFill="1"/>
    <xf numFmtId="0" fontId="2" fillId="3" borderId="3" xfId="0" applyFont="1" applyFill="1" applyBorder="1"/>
    <xf numFmtId="44" fontId="2" fillId="3" borderId="9" xfId="1" applyFont="1" applyFill="1" applyBorder="1" applyProtection="1">
      <protection locked="0"/>
    </xf>
    <xf numFmtId="0" fontId="2" fillId="3" borderId="8" xfId="0" applyFont="1" applyFill="1" applyBorder="1"/>
    <xf numFmtId="0" fontId="2" fillId="3" borderId="1" xfId="0" applyFont="1" applyFill="1" applyBorder="1"/>
    <xf numFmtId="0" fontId="5" fillId="3" borderId="7" xfId="0" applyFont="1" applyFill="1" applyBorder="1"/>
    <xf numFmtId="0" fontId="5" fillId="3" borderId="0" xfId="0" applyFont="1" applyFill="1"/>
    <xf numFmtId="44" fontId="5" fillId="3" borderId="3" xfId="0" applyNumberFormat="1" applyFont="1" applyFill="1" applyBorder="1"/>
    <xf numFmtId="44" fontId="5" fillId="2" borderId="4" xfId="0" applyNumberFormat="1" applyFont="1" applyFill="1" applyBorder="1" applyProtection="1">
      <protection locked="0"/>
    </xf>
    <xf numFmtId="44" fontId="5" fillId="3" borderId="3" xfId="0" applyNumberFormat="1" applyFont="1" applyFill="1" applyBorder="1" applyProtection="1">
      <protection locked="0"/>
    </xf>
    <xf numFmtId="44" fontId="2" fillId="2" borderId="4" xfId="0" applyNumberFormat="1" applyFont="1" applyFill="1" applyBorder="1" applyProtection="1">
      <protection locked="0"/>
    </xf>
    <xf numFmtId="44" fontId="2" fillId="3" borderId="3" xfId="0" applyNumberFormat="1" applyFont="1" applyFill="1" applyBorder="1"/>
    <xf numFmtId="164" fontId="2" fillId="3" borderId="0" xfId="0" applyNumberFormat="1" applyFont="1" applyFill="1" applyAlignment="1" applyProtection="1">
      <alignment horizontal="right"/>
      <protection locked="0"/>
    </xf>
    <xf numFmtId="44" fontId="2" fillId="3" borderId="9" xfId="0" applyNumberFormat="1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5" fillId="3" borderId="10" xfId="0" applyFont="1" applyFill="1" applyBorder="1"/>
    <xf numFmtId="0" fontId="5" fillId="3" borderId="11" xfId="0" applyFont="1" applyFill="1" applyBorder="1"/>
    <xf numFmtId="0" fontId="5" fillId="3" borderId="0" xfId="0" applyFont="1" applyFill="1" applyAlignment="1">
      <alignment horizontal="right"/>
    </xf>
    <xf numFmtId="164" fontId="2" fillId="3" borderId="1" xfId="0" applyNumberFormat="1" applyFont="1" applyFill="1" applyBorder="1" applyAlignment="1" applyProtection="1">
      <alignment horizontal="right"/>
      <protection locked="0"/>
    </xf>
    <xf numFmtId="0" fontId="6" fillId="3" borderId="11" xfId="0" applyFont="1" applyFill="1" applyBorder="1"/>
    <xf numFmtId="44" fontId="2" fillId="2" borderId="4" xfId="1" applyFont="1" applyFill="1" applyBorder="1" applyProtection="1">
      <protection locked="0"/>
    </xf>
    <xf numFmtId="10" fontId="2" fillId="2" borderId="4" xfId="0" quotePrefix="1" applyNumberFormat="1" applyFont="1" applyFill="1" applyBorder="1" applyAlignment="1" applyProtection="1">
      <alignment horizontal="center"/>
      <protection locked="0"/>
    </xf>
    <xf numFmtId="44" fontId="2" fillId="0" borderId="9" xfId="0" applyNumberFormat="1" applyFont="1" applyBorder="1"/>
    <xf numFmtId="44" fontId="5" fillId="0" borderId="4" xfId="0" applyNumberFormat="1" applyFont="1" applyBorder="1"/>
    <xf numFmtId="44" fontId="2" fillId="0" borderId="4" xfId="0" applyNumberFormat="1" applyFont="1" applyBorder="1"/>
    <xf numFmtId="44" fontId="5" fillId="0" borderId="4" xfId="0" applyNumberFormat="1" applyFont="1" applyBorder="1" applyProtection="1">
      <protection locked="0"/>
    </xf>
    <xf numFmtId="10" fontId="2" fillId="2" borderId="4" xfId="0" applyNumberFormat="1" applyFont="1" applyFill="1" applyBorder="1" applyAlignment="1" applyProtection="1">
      <alignment horizontal="center"/>
      <protection locked="0"/>
    </xf>
    <xf numFmtId="164" fontId="2" fillId="2" borderId="4" xfId="0" applyNumberFormat="1" applyFont="1" applyFill="1" applyBorder="1" applyAlignment="1" applyProtection="1">
      <alignment horizontal="right"/>
      <protection locked="0"/>
    </xf>
    <xf numFmtId="10" fontId="2" fillId="2" borderId="4" xfId="0" applyNumberFormat="1" applyFont="1" applyFill="1" applyBorder="1" applyProtection="1">
      <protection locked="0"/>
    </xf>
    <xf numFmtId="0" fontId="2" fillId="0" borderId="1" xfId="0" applyFont="1" applyBorder="1"/>
    <xf numFmtId="10" fontId="2" fillId="2" borderId="4" xfId="0" quotePrefix="1" applyNumberFormat="1" applyFont="1" applyFill="1" applyBorder="1" applyAlignment="1" applyProtection="1">
      <alignment horizontal="right"/>
      <protection locked="0"/>
    </xf>
    <xf numFmtId="44" fontId="2" fillId="0" borderId="4" xfId="0" applyNumberFormat="1" applyFont="1" applyBorder="1" applyProtection="1">
      <protection locked="0"/>
    </xf>
    <xf numFmtId="0" fontId="2" fillId="3" borderId="0" xfId="0" applyFont="1" applyFill="1" applyAlignment="1">
      <alignment horizontal="right"/>
    </xf>
    <xf numFmtId="44" fontId="2" fillId="3" borderId="4" xfId="0" applyNumberFormat="1" applyFont="1" applyFill="1" applyBorder="1"/>
    <xf numFmtId="10" fontId="2" fillId="2" borderId="4" xfId="0" applyNumberFormat="1" applyFont="1" applyFill="1" applyBorder="1" applyAlignment="1" applyProtection="1">
      <alignment horizontal="right"/>
      <protection locked="0"/>
    </xf>
    <xf numFmtId="44" fontId="2" fillId="0" borderId="12" xfId="0" applyNumberFormat="1" applyFont="1" applyBorder="1"/>
    <xf numFmtId="44" fontId="5" fillId="0" borderId="3" xfId="0" applyNumberFormat="1" applyFont="1" applyBorder="1"/>
    <xf numFmtId="44" fontId="2" fillId="0" borderId="13" xfId="0" applyNumberFormat="1" applyFont="1" applyBorder="1"/>
    <xf numFmtId="44" fontId="5" fillId="0" borderId="14" xfId="0" applyNumberFormat="1" applyFont="1" applyBorder="1"/>
    <xf numFmtId="44" fontId="5" fillId="0" borderId="3" xfId="0" applyNumberFormat="1" applyFont="1" applyBorder="1" applyProtection="1">
      <protection locked="0"/>
    </xf>
    <xf numFmtId="44" fontId="2" fillId="0" borderId="3" xfId="0" applyNumberFormat="1" applyFont="1" applyBorder="1"/>
    <xf numFmtId="10" fontId="2" fillId="2" borderId="13" xfId="0" quotePrefix="1" applyNumberFormat="1" applyFont="1" applyFill="1" applyBorder="1" applyAlignment="1" applyProtection="1">
      <alignment horizontal="right"/>
      <protection locked="0"/>
    </xf>
  </cellXfs>
  <cellStyles count="2">
    <cellStyle name="Euro" xfId="1" xr:uid="{00000000-0005-0000-0000-000000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D75F4-1524-4AD1-BEE4-791663930C7C}">
  <dimension ref="A1:F45"/>
  <sheetViews>
    <sheetView showGridLines="0" workbookViewId="0">
      <selection activeCell="G13" sqref="G13"/>
    </sheetView>
  </sheetViews>
  <sheetFormatPr baseColWidth="10" defaultRowHeight="18" x14ac:dyDescent="0.25"/>
  <cols>
    <col min="1" max="1" width="20.5703125" style="2" bestFit="1" customWidth="1"/>
    <col min="2" max="5" width="11.42578125" style="2"/>
    <col min="6" max="6" width="19.5703125" style="2" customWidth="1"/>
    <col min="7" max="16384" width="11.42578125" style="2"/>
  </cols>
  <sheetData>
    <row r="1" spans="1:6" x14ac:dyDescent="0.25">
      <c r="A1" s="3" t="s">
        <v>23</v>
      </c>
      <c r="B1" s="1"/>
      <c r="C1" s="1"/>
      <c r="D1" s="1"/>
      <c r="E1" s="1"/>
      <c r="F1" s="1"/>
    </row>
    <row r="2" spans="1:6" ht="13.5" customHeight="1" x14ac:dyDescent="0.25">
      <c r="A2" s="1"/>
      <c r="B2" s="1"/>
      <c r="C2" s="1"/>
      <c r="D2" s="1"/>
      <c r="E2" s="1"/>
      <c r="F2" s="1"/>
    </row>
    <row r="3" spans="1:6" x14ac:dyDescent="0.25">
      <c r="A3" s="4" t="s">
        <v>18</v>
      </c>
      <c r="B3" s="1"/>
      <c r="C3" s="1"/>
      <c r="D3" s="1"/>
      <c r="E3" s="1"/>
      <c r="F3" s="1"/>
    </row>
    <row r="4" spans="1:6" ht="12" customHeight="1" x14ac:dyDescent="0.25">
      <c r="A4" s="1"/>
      <c r="B4" s="1"/>
      <c r="C4" s="1"/>
      <c r="D4" s="1"/>
      <c r="E4" s="1"/>
      <c r="F4" s="1"/>
    </row>
    <row r="5" spans="1:6" x14ac:dyDescent="0.25">
      <c r="A5" s="1" t="s">
        <v>42</v>
      </c>
      <c r="B5" s="1"/>
      <c r="C5" s="1"/>
      <c r="D5" s="1"/>
      <c r="E5" s="1"/>
      <c r="F5" s="1"/>
    </row>
    <row r="6" spans="1:6" x14ac:dyDescent="0.25">
      <c r="A6" s="1" t="s">
        <v>36</v>
      </c>
      <c r="B6" s="1"/>
      <c r="C6" s="1"/>
      <c r="D6" s="1"/>
      <c r="E6" s="1"/>
      <c r="F6" s="1"/>
    </row>
    <row r="7" spans="1:6" x14ac:dyDescent="0.25">
      <c r="A7" s="1" t="s">
        <v>37</v>
      </c>
      <c r="B7" s="1"/>
      <c r="C7" s="1"/>
      <c r="D7" s="1"/>
      <c r="E7" s="1"/>
      <c r="F7" s="1"/>
    </row>
    <row r="8" spans="1:6" ht="6" customHeight="1" x14ac:dyDescent="0.25">
      <c r="A8" s="1"/>
      <c r="B8" s="1"/>
      <c r="C8" s="1"/>
      <c r="D8" s="1"/>
      <c r="E8" s="1"/>
      <c r="F8" s="1"/>
    </row>
    <row r="9" spans="1:6" x14ac:dyDescent="0.25">
      <c r="A9" s="5" t="s">
        <v>17</v>
      </c>
      <c r="B9" s="1"/>
      <c r="C9" s="1"/>
      <c r="D9" s="1"/>
      <c r="E9" s="1"/>
      <c r="F9" s="1"/>
    </row>
    <row r="10" spans="1:6" ht="6.75" customHeight="1" x14ac:dyDescent="0.25">
      <c r="A10" s="1"/>
      <c r="B10" s="1"/>
      <c r="C10" s="1"/>
      <c r="D10" s="1"/>
      <c r="E10" s="1"/>
      <c r="F10" s="1"/>
    </row>
    <row r="11" spans="1:6" x14ac:dyDescent="0.25">
      <c r="A11" s="1" t="s">
        <v>38</v>
      </c>
      <c r="B11" s="1"/>
      <c r="C11" s="1"/>
      <c r="D11" s="1"/>
      <c r="E11" s="1"/>
      <c r="F11" s="1"/>
    </row>
    <row r="12" spans="1:6" x14ac:dyDescent="0.25">
      <c r="A12" s="1" t="s">
        <v>39</v>
      </c>
      <c r="B12" s="1"/>
      <c r="C12" s="1"/>
      <c r="D12" s="1"/>
      <c r="E12" s="1"/>
      <c r="F12" s="1"/>
    </row>
    <row r="13" spans="1:6" x14ac:dyDescent="0.25">
      <c r="A13" s="1" t="s">
        <v>40</v>
      </c>
      <c r="B13" s="1"/>
      <c r="C13" s="1"/>
      <c r="D13" s="1"/>
      <c r="E13" s="1"/>
      <c r="F13" s="1"/>
    </row>
    <row r="14" spans="1:6" x14ac:dyDescent="0.25">
      <c r="A14" s="1" t="s">
        <v>41</v>
      </c>
      <c r="B14" s="1"/>
      <c r="C14" s="1"/>
      <c r="D14" s="1"/>
      <c r="E14" s="1"/>
      <c r="F14" s="1"/>
    </row>
    <row r="15" spans="1:6" x14ac:dyDescent="0.25">
      <c r="A15" s="1" t="s">
        <v>43</v>
      </c>
      <c r="B15" s="1"/>
      <c r="C15" s="1"/>
      <c r="D15" s="1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6"/>
      <c r="B17" s="7"/>
      <c r="C17" s="7"/>
      <c r="D17" s="7"/>
      <c r="E17" s="8" t="s">
        <v>19</v>
      </c>
      <c r="F17" s="9" t="s">
        <v>20</v>
      </c>
    </row>
    <row r="18" spans="1:6" ht="13.5" customHeight="1" x14ac:dyDescent="0.25">
      <c r="A18" s="10"/>
      <c r="B18" s="11"/>
      <c r="C18" s="11"/>
      <c r="D18" s="11"/>
      <c r="E18" s="11"/>
      <c r="F18" s="12"/>
    </row>
    <row r="19" spans="1:6" x14ac:dyDescent="0.25">
      <c r="A19" s="10" t="s">
        <v>22</v>
      </c>
      <c r="B19" s="11"/>
      <c r="C19" s="11"/>
      <c r="D19" s="11"/>
      <c r="E19" s="11"/>
      <c r="F19" s="32">
        <v>4088.5</v>
      </c>
    </row>
    <row r="20" spans="1:6" ht="12" customHeight="1" x14ac:dyDescent="0.25">
      <c r="A20" s="10"/>
      <c r="B20" s="11"/>
      <c r="C20" s="11"/>
      <c r="D20" s="11"/>
      <c r="E20" s="11"/>
      <c r="F20" s="13"/>
    </row>
    <row r="21" spans="1:6" x14ac:dyDescent="0.25">
      <c r="A21" s="14" t="s">
        <v>13</v>
      </c>
      <c r="B21" s="15"/>
      <c r="C21" s="15"/>
      <c r="D21" s="15"/>
      <c r="E21" s="33">
        <v>0.04</v>
      </c>
      <c r="F21" s="34">
        <f>E21*F19</f>
        <v>163.54</v>
      </c>
    </row>
    <row r="22" spans="1:6" x14ac:dyDescent="0.25">
      <c r="A22" s="16" t="s">
        <v>0</v>
      </c>
      <c r="B22" s="17"/>
      <c r="C22" s="17"/>
      <c r="D22" s="17"/>
      <c r="E22" s="17"/>
      <c r="F22" s="35">
        <f>F19-F21</f>
        <v>3924.96</v>
      </c>
    </row>
    <row r="23" spans="1:6" ht="12" customHeight="1" x14ac:dyDescent="0.25">
      <c r="A23" s="16"/>
      <c r="B23" s="17"/>
      <c r="C23" s="17"/>
      <c r="D23" s="17"/>
      <c r="E23" s="17"/>
      <c r="F23" s="18"/>
    </row>
    <row r="24" spans="1:6" x14ac:dyDescent="0.25">
      <c r="A24" s="14" t="s">
        <v>14</v>
      </c>
      <c r="B24" s="15"/>
      <c r="C24" s="15"/>
      <c r="D24" s="15"/>
      <c r="E24" s="33">
        <v>0.02</v>
      </c>
      <c r="F24" s="36">
        <f>E24*F22</f>
        <v>78.499200000000002</v>
      </c>
    </row>
    <row r="25" spans="1:6" x14ac:dyDescent="0.25">
      <c r="A25" s="16" t="s">
        <v>1</v>
      </c>
      <c r="B25" s="17"/>
      <c r="C25" s="17"/>
      <c r="D25" s="17"/>
      <c r="E25" s="17"/>
      <c r="F25" s="35">
        <f>F22-F24</f>
        <v>3846.4607999999998</v>
      </c>
    </row>
    <row r="26" spans="1:6" ht="13.5" customHeight="1" x14ac:dyDescent="0.25">
      <c r="A26" s="16"/>
      <c r="B26" s="17"/>
      <c r="C26" s="17"/>
      <c r="D26" s="17"/>
      <c r="E26" s="17"/>
      <c r="F26" s="18"/>
    </row>
    <row r="27" spans="1:6" x14ac:dyDescent="0.25">
      <c r="A27" s="14" t="s">
        <v>2</v>
      </c>
      <c r="B27" s="15"/>
      <c r="C27" s="15"/>
      <c r="D27" s="15"/>
      <c r="E27" s="15"/>
      <c r="F27" s="32">
        <v>146.02000000000001</v>
      </c>
    </row>
    <row r="28" spans="1:6" x14ac:dyDescent="0.25">
      <c r="A28" s="16" t="s">
        <v>3</v>
      </c>
      <c r="B28" s="17"/>
      <c r="C28" s="17"/>
      <c r="D28" s="17"/>
      <c r="E28" s="17"/>
      <c r="F28" s="37">
        <f>F25+F27</f>
        <v>3992.4807999999998</v>
      </c>
    </row>
    <row r="29" spans="1:6" ht="12.75" customHeight="1" x14ac:dyDescent="0.25">
      <c r="A29" s="16"/>
      <c r="B29" s="17"/>
      <c r="C29" s="17"/>
      <c r="D29" s="17"/>
      <c r="E29" s="17"/>
      <c r="F29" s="20"/>
    </row>
    <row r="30" spans="1:6" x14ac:dyDescent="0.25">
      <c r="A30" s="14" t="s">
        <v>11</v>
      </c>
      <c r="B30" s="15"/>
      <c r="C30" s="15"/>
      <c r="D30" s="15"/>
      <c r="E30" s="33">
        <v>0.16500000000000001</v>
      </c>
      <c r="F30" s="36">
        <f>F28*E30</f>
        <v>658.75933199999997</v>
      </c>
    </row>
    <row r="31" spans="1:6" x14ac:dyDescent="0.25">
      <c r="A31" s="16" t="s">
        <v>4</v>
      </c>
      <c r="B31" s="17"/>
      <c r="C31" s="17"/>
      <c r="D31" s="17"/>
      <c r="E31" s="17"/>
      <c r="F31" s="35">
        <f>F28+F30</f>
        <v>4651.2401319999999</v>
      </c>
    </row>
    <row r="32" spans="1:6" ht="15" customHeight="1" x14ac:dyDescent="0.25">
      <c r="A32" s="16"/>
      <c r="B32" s="17"/>
      <c r="C32" s="17"/>
      <c r="D32" s="17"/>
      <c r="E32" s="17"/>
      <c r="F32" s="18"/>
    </row>
    <row r="33" spans="1:6" x14ac:dyDescent="0.25">
      <c r="A33" s="14" t="s">
        <v>12</v>
      </c>
      <c r="B33" s="15"/>
      <c r="C33" s="15"/>
      <c r="D33" s="15"/>
      <c r="E33" s="33">
        <v>0.125</v>
      </c>
      <c r="F33" s="36">
        <f>F31*E33</f>
        <v>581.40501649999999</v>
      </c>
    </row>
    <row r="34" spans="1:6" x14ac:dyDescent="0.25">
      <c r="A34" s="10" t="s">
        <v>5</v>
      </c>
      <c r="B34" s="11"/>
      <c r="C34" s="11"/>
      <c r="D34" s="11"/>
      <c r="E34" s="11"/>
      <c r="F34" s="35">
        <f>F31+F33</f>
        <v>5232.6451484999998</v>
      </c>
    </row>
    <row r="35" spans="1:6" ht="9.75" customHeight="1" x14ac:dyDescent="0.25">
      <c r="A35" s="10"/>
      <c r="B35" s="11"/>
      <c r="C35" s="11"/>
      <c r="D35" s="11"/>
      <c r="E35" s="11"/>
      <c r="F35" s="22"/>
    </row>
    <row r="36" spans="1:6" x14ac:dyDescent="0.25">
      <c r="A36" s="10" t="s">
        <v>34</v>
      </c>
      <c r="B36" s="11"/>
      <c r="C36" s="11"/>
      <c r="D36" s="11"/>
      <c r="E36" s="38">
        <v>0.02</v>
      </c>
      <c r="F36" s="36">
        <f>E36*F34/(1-E36)</f>
        <v>106.78867650000001</v>
      </c>
    </row>
    <row r="37" spans="1:6" ht="14.25" customHeight="1" x14ac:dyDescent="0.25">
      <c r="A37" s="10"/>
      <c r="B37" s="11"/>
      <c r="C37" s="11"/>
      <c r="D37" s="11"/>
      <c r="E37" s="23"/>
      <c r="F37" s="24"/>
    </row>
    <row r="38" spans="1:6" x14ac:dyDescent="0.25">
      <c r="A38" s="25" t="s">
        <v>35</v>
      </c>
      <c r="B38" s="26"/>
      <c r="C38" s="26"/>
      <c r="D38" s="26"/>
      <c r="E38" s="39">
        <v>0.15</v>
      </c>
      <c r="F38" s="34">
        <f>E38*(F34+E36)/(1-E38)</f>
        <v>923.41149679411774</v>
      </c>
    </row>
    <row r="39" spans="1:6" x14ac:dyDescent="0.25">
      <c r="A39" s="16" t="s">
        <v>6</v>
      </c>
      <c r="B39" s="17"/>
      <c r="C39" s="17"/>
      <c r="D39" s="17"/>
      <c r="E39" s="17"/>
      <c r="F39" s="35">
        <f>F34+F36+F38</f>
        <v>6262.8453217941178</v>
      </c>
    </row>
    <row r="40" spans="1:6" ht="9" customHeight="1" x14ac:dyDescent="0.25">
      <c r="A40" s="16"/>
      <c r="B40" s="17"/>
      <c r="C40" s="17"/>
      <c r="D40" s="17"/>
      <c r="E40" s="17"/>
      <c r="F40" s="18"/>
    </row>
    <row r="41" spans="1:6" x14ac:dyDescent="0.25">
      <c r="A41" s="14" t="s">
        <v>10</v>
      </c>
      <c r="B41" s="15"/>
      <c r="C41" s="15"/>
      <c r="D41" s="15"/>
      <c r="E41" s="40">
        <v>0.03</v>
      </c>
      <c r="F41" s="36">
        <f>E41*F39/(1-E41)</f>
        <v>193.69624706579745</v>
      </c>
    </row>
    <row r="42" spans="1:6" x14ac:dyDescent="0.25">
      <c r="A42" s="10" t="s">
        <v>7</v>
      </c>
      <c r="B42" s="11"/>
      <c r="C42" s="11"/>
      <c r="D42" s="11"/>
      <c r="E42" s="11"/>
      <c r="F42" s="35">
        <f>F39+F41</f>
        <v>6456.5415688599151</v>
      </c>
    </row>
    <row r="43" spans="1:6" ht="7.5" customHeight="1" x14ac:dyDescent="0.25">
      <c r="A43" s="10"/>
      <c r="B43" s="11"/>
      <c r="C43" s="11"/>
      <c r="D43" s="11"/>
      <c r="E43" s="11"/>
      <c r="F43" s="22"/>
    </row>
    <row r="44" spans="1:6" x14ac:dyDescent="0.25">
      <c r="A44" s="14" t="s">
        <v>8</v>
      </c>
      <c r="B44" s="15"/>
      <c r="C44" s="11"/>
      <c r="D44" s="15"/>
      <c r="E44" s="38">
        <v>0.19</v>
      </c>
      <c r="F44" s="36">
        <f>E44*F42</f>
        <v>1226.7428980833838</v>
      </c>
    </row>
    <row r="45" spans="1:6" x14ac:dyDescent="0.25">
      <c r="A45" s="27" t="s">
        <v>9</v>
      </c>
      <c r="B45" s="28"/>
      <c r="C45" s="28"/>
      <c r="D45" s="28"/>
      <c r="E45" s="28"/>
      <c r="F45" s="35">
        <f>F42+F44</f>
        <v>7683.2844669432989</v>
      </c>
    </row>
  </sheetData>
  <pageMargins left="0.78740157480314965" right="0.78740157480314965" top="0.59055118110236227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7"/>
  <sheetViews>
    <sheetView showGridLines="0" workbookViewId="0">
      <selection activeCell="A5" sqref="A5:F33"/>
    </sheetView>
  </sheetViews>
  <sheetFormatPr baseColWidth="10" defaultRowHeight="15" x14ac:dyDescent="0.2"/>
  <cols>
    <col min="1" max="1" width="20.5703125" style="1" bestFit="1" customWidth="1"/>
    <col min="2" max="4" width="11.42578125" style="1"/>
    <col min="5" max="5" width="12.28515625" style="1" bestFit="1" customWidth="1"/>
    <col min="6" max="6" width="19.5703125" style="1" customWidth="1"/>
    <col min="7" max="16384" width="11.42578125" style="1"/>
  </cols>
  <sheetData>
    <row r="1" spans="1:6" ht="15.75" x14ac:dyDescent="0.25">
      <c r="A1" s="3" t="s">
        <v>58</v>
      </c>
    </row>
    <row r="3" spans="1:6" ht="15.75" x14ac:dyDescent="0.25">
      <c r="A3" s="4" t="s">
        <v>18</v>
      </c>
    </row>
    <row r="4" spans="1:6" x14ac:dyDescent="0.2">
      <c r="F4" s="41"/>
    </row>
    <row r="5" spans="1:6" ht="15.75" x14ac:dyDescent="0.25">
      <c r="A5" s="6"/>
      <c r="B5" s="7"/>
      <c r="C5" s="7"/>
      <c r="D5" s="7"/>
      <c r="E5" s="8" t="s">
        <v>19</v>
      </c>
      <c r="F5" s="9" t="s">
        <v>20</v>
      </c>
    </row>
    <row r="6" spans="1:6" ht="13.5" customHeight="1" x14ac:dyDescent="0.2">
      <c r="A6" s="10"/>
      <c r="B6" s="11"/>
      <c r="C6" s="11"/>
      <c r="D6" s="11"/>
      <c r="E6" s="11"/>
      <c r="F6" s="12"/>
    </row>
    <row r="7" spans="1:6" x14ac:dyDescent="0.2">
      <c r="A7" s="10" t="s">
        <v>22</v>
      </c>
      <c r="B7" s="11"/>
      <c r="C7" s="11"/>
      <c r="D7" s="11"/>
      <c r="E7" s="11"/>
      <c r="F7" s="32"/>
    </row>
    <row r="8" spans="1:6" ht="12" customHeight="1" x14ac:dyDescent="0.2">
      <c r="A8" s="10"/>
      <c r="B8" s="11"/>
      <c r="C8" s="11"/>
      <c r="D8" s="11"/>
      <c r="E8" s="11"/>
      <c r="F8" s="13"/>
    </row>
    <row r="9" spans="1:6" x14ac:dyDescent="0.2">
      <c r="A9" s="14" t="s">
        <v>13</v>
      </c>
      <c r="B9" s="15"/>
      <c r="C9" s="15"/>
      <c r="D9" s="15"/>
      <c r="E9" s="42"/>
      <c r="F9" s="34">
        <f>E9*F7</f>
        <v>0</v>
      </c>
    </row>
    <row r="10" spans="1:6" ht="15.75" x14ac:dyDescent="0.25">
      <c r="A10" s="16" t="s">
        <v>0</v>
      </c>
      <c r="B10" s="17"/>
      <c r="C10" s="17"/>
      <c r="D10" s="17"/>
      <c r="E10" s="17"/>
      <c r="F10" s="35">
        <f>F7-F9</f>
        <v>0</v>
      </c>
    </row>
    <row r="11" spans="1:6" ht="12" customHeight="1" x14ac:dyDescent="0.25">
      <c r="A11" s="16"/>
      <c r="B11" s="17"/>
      <c r="C11" s="17"/>
      <c r="D11" s="17"/>
      <c r="E11" s="17"/>
      <c r="F11" s="18"/>
    </row>
    <row r="12" spans="1:6" x14ac:dyDescent="0.2">
      <c r="A12" s="14" t="s">
        <v>14</v>
      </c>
      <c r="B12" s="15"/>
      <c r="C12" s="15"/>
      <c r="D12" s="15"/>
      <c r="E12" s="42"/>
      <c r="F12" s="36">
        <f>E12*F10</f>
        <v>0</v>
      </c>
    </row>
    <row r="13" spans="1:6" ht="15.75" x14ac:dyDescent="0.25">
      <c r="A13" s="16" t="s">
        <v>1</v>
      </c>
      <c r="B13" s="17"/>
      <c r="C13" s="17"/>
      <c r="D13" s="17"/>
      <c r="E13" s="17"/>
      <c r="F13" s="35">
        <f>F10-F12</f>
        <v>0</v>
      </c>
    </row>
    <row r="14" spans="1:6" ht="13.5" customHeight="1" x14ac:dyDescent="0.25">
      <c r="A14" s="16"/>
      <c r="B14" s="17"/>
      <c r="C14" s="17"/>
      <c r="D14" s="17"/>
      <c r="E14" s="17"/>
      <c r="F14" s="18"/>
    </row>
    <row r="15" spans="1:6" x14ac:dyDescent="0.2">
      <c r="A15" s="14" t="s">
        <v>2</v>
      </c>
      <c r="B15" s="15"/>
      <c r="C15" s="15"/>
      <c r="D15" s="15"/>
      <c r="E15" s="15"/>
      <c r="F15" s="32"/>
    </row>
    <row r="16" spans="1:6" ht="15.75" x14ac:dyDescent="0.25">
      <c r="A16" s="16" t="s">
        <v>3</v>
      </c>
      <c r="B16" s="17"/>
      <c r="C16" s="17"/>
      <c r="D16" s="17"/>
      <c r="E16" s="17"/>
      <c r="F16" s="19"/>
    </row>
    <row r="17" spans="1:6" ht="12.75" customHeight="1" x14ac:dyDescent="0.25">
      <c r="A17" s="16"/>
      <c r="B17" s="17"/>
      <c r="C17" s="17"/>
      <c r="D17" s="17"/>
      <c r="E17" s="17"/>
      <c r="F17" s="20"/>
    </row>
    <row r="18" spans="1:6" x14ac:dyDescent="0.2">
      <c r="A18" s="14" t="s">
        <v>11</v>
      </c>
      <c r="B18" s="15"/>
      <c r="C18" s="15"/>
      <c r="D18" s="15"/>
      <c r="E18" s="42"/>
      <c r="F18" s="43">
        <f>F16*E18</f>
        <v>0</v>
      </c>
    </row>
    <row r="19" spans="1:6" ht="15.75" x14ac:dyDescent="0.25">
      <c r="A19" s="16" t="s">
        <v>4</v>
      </c>
      <c r="B19" s="17"/>
      <c r="C19" s="17"/>
      <c r="D19" s="17"/>
      <c r="E19" s="29"/>
      <c r="F19" s="35">
        <f>F16+F18</f>
        <v>0</v>
      </c>
    </row>
    <row r="20" spans="1:6" ht="15" customHeight="1" x14ac:dyDescent="0.25">
      <c r="A20" s="16"/>
      <c r="B20" s="17"/>
      <c r="C20" s="17"/>
      <c r="D20" s="17"/>
      <c r="E20" s="29"/>
      <c r="F20" s="18"/>
    </row>
    <row r="21" spans="1:6" x14ac:dyDescent="0.2">
      <c r="A21" s="14" t="s">
        <v>12</v>
      </c>
      <c r="B21" s="15"/>
      <c r="C21" s="15"/>
      <c r="D21" s="15"/>
      <c r="E21" s="42"/>
      <c r="F21" s="36">
        <f>F19*E21</f>
        <v>0</v>
      </c>
    </row>
    <row r="22" spans="1:6" x14ac:dyDescent="0.2">
      <c r="A22" s="10" t="s">
        <v>5</v>
      </c>
      <c r="B22" s="11"/>
      <c r="C22" s="11"/>
      <c r="D22" s="11"/>
      <c r="E22" s="44"/>
      <c r="F22" s="45">
        <f>F19+F21</f>
        <v>0</v>
      </c>
    </row>
    <row r="23" spans="1:6" ht="9.75" customHeight="1" x14ac:dyDescent="0.2">
      <c r="A23" s="10"/>
      <c r="B23" s="11"/>
      <c r="C23" s="11"/>
      <c r="D23" s="11"/>
      <c r="E23" s="44"/>
      <c r="F23" s="22"/>
    </row>
    <row r="24" spans="1:6" x14ac:dyDescent="0.2">
      <c r="A24" s="10" t="s">
        <v>15</v>
      </c>
      <c r="B24" s="11"/>
      <c r="C24" s="11"/>
      <c r="D24" s="11"/>
      <c r="E24" s="46"/>
      <c r="F24" s="36">
        <f>E24*F22/(1-E24)</f>
        <v>0</v>
      </c>
    </row>
    <row r="25" spans="1:6" ht="14.25" customHeight="1" x14ac:dyDescent="0.2">
      <c r="A25" s="10"/>
      <c r="B25" s="11"/>
      <c r="C25" s="11"/>
      <c r="D25" s="11"/>
      <c r="E25" s="23"/>
      <c r="F25" s="24"/>
    </row>
    <row r="26" spans="1:6" x14ac:dyDescent="0.2">
      <c r="A26" s="25" t="s">
        <v>21</v>
      </c>
      <c r="B26" s="26"/>
      <c r="C26" s="26"/>
      <c r="D26" s="26"/>
      <c r="E26" s="46"/>
      <c r="F26" s="47">
        <f>E26*(F22+E24)/(1-E26)</f>
        <v>0</v>
      </c>
    </row>
    <row r="27" spans="1:6" ht="15.75" x14ac:dyDescent="0.25">
      <c r="A27" s="16" t="s">
        <v>6</v>
      </c>
      <c r="B27" s="17"/>
      <c r="C27" s="17"/>
      <c r="D27" s="17"/>
      <c r="E27" s="29"/>
      <c r="F27" s="35">
        <f>F22+F24+F26</f>
        <v>0</v>
      </c>
    </row>
    <row r="28" spans="1:6" ht="9" customHeight="1" x14ac:dyDescent="0.25">
      <c r="A28" s="16"/>
      <c r="B28" s="17"/>
      <c r="C28" s="17"/>
      <c r="D28" s="17"/>
      <c r="E28" s="29"/>
      <c r="F28" s="18"/>
    </row>
    <row r="29" spans="1:6" x14ac:dyDescent="0.2">
      <c r="A29" s="14" t="s">
        <v>16</v>
      </c>
      <c r="B29" s="15"/>
      <c r="C29" s="15"/>
      <c r="D29" s="15"/>
      <c r="E29" s="46"/>
      <c r="F29" s="36">
        <f>E29*F27/(1-E29)</f>
        <v>0</v>
      </c>
    </row>
    <row r="30" spans="1:6" x14ac:dyDescent="0.2">
      <c r="A30" s="10" t="s">
        <v>7</v>
      </c>
      <c r="B30" s="11"/>
      <c r="C30" s="11"/>
      <c r="D30" s="11"/>
      <c r="E30" s="44"/>
      <c r="F30" s="36">
        <f>F27+F29</f>
        <v>0</v>
      </c>
    </row>
    <row r="31" spans="1:6" ht="7.5" customHeight="1" x14ac:dyDescent="0.2">
      <c r="A31" s="10"/>
      <c r="B31" s="11"/>
      <c r="C31" s="11"/>
      <c r="D31" s="11"/>
      <c r="E31" s="44"/>
      <c r="F31" s="22"/>
    </row>
    <row r="32" spans="1:6" x14ac:dyDescent="0.2">
      <c r="A32" s="14" t="s">
        <v>8</v>
      </c>
      <c r="B32" s="15"/>
      <c r="C32" s="11"/>
      <c r="D32" s="15"/>
      <c r="E32" s="46"/>
      <c r="F32" s="36">
        <f>E32*F30</f>
        <v>0</v>
      </c>
    </row>
    <row r="33" spans="1:6" ht="15.75" x14ac:dyDescent="0.25">
      <c r="A33" s="27" t="s">
        <v>9</v>
      </c>
      <c r="B33" s="28"/>
      <c r="C33" s="28"/>
      <c r="D33" s="28"/>
      <c r="E33" s="28"/>
      <c r="F33" s="35">
        <f>F30+F32</f>
        <v>0</v>
      </c>
    </row>
    <row r="35" spans="1:6" x14ac:dyDescent="0.2">
      <c r="A35" s="1" t="s">
        <v>53</v>
      </c>
    </row>
    <row r="36" spans="1:6" x14ac:dyDescent="0.2">
      <c r="A36" s="1" t="s">
        <v>54</v>
      </c>
    </row>
    <row r="37" spans="1:6" x14ac:dyDescent="0.2">
      <c r="A37" s="1" t="s">
        <v>55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8"/>
  <sheetViews>
    <sheetView showGridLines="0" workbookViewId="0">
      <selection activeCell="A19" sqref="A19:F48"/>
    </sheetView>
  </sheetViews>
  <sheetFormatPr baseColWidth="10" defaultRowHeight="15" x14ac:dyDescent="0.2"/>
  <cols>
    <col min="1" max="1" width="20.5703125" style="1" bestFit="1" customWidth="1"/>
    <col min="2" max="5" width="11.42578125" style="1"/>
    <col min="6" max="6" width="19.5703125" style="1" customWidth="1"/>
    <col min="7" max="16384" width="11.42578125" style="1"/>
  </cols>
  <sheetData>
    <row r="1" spans="1:1" ht="15.75" x14ac:dyDescent="0.25">
      <c r="A1" s="3" t="s">
        <v>23</v>
      </c>
    </row>
    <row r="2" spans="1:1" ht="10.5" customHeight="1" x14ac:dyDescent="0.2"/>
    <row r="3" spans="1:1" ht="15.75" x14ac:dyDescent="0.25">
      <c r="A3" s="4" t="s">
        <v>24</v>
      </c>
    </row>
    <row r="4" spans="1:1" ht="10.5" customHeight="1" x14ac:dyDescent="0.2"/>
    <row r="5" spans="1:1" x14ac:dyDescent="0.2">
      <c r="A5" s="1" t="s">
        <v>44</v>
      </c>
    </row>
    <row r="6" spans="1:1" x14ac:dyDescent="0.2">
      <c r="A6" s="1" t="s">
        <v>52</v>
      </c>
    </row>
    <row r="7" spans="1:1" x14ac:dyDescent="0.2">
      <c r="A7" s="1" t="s">
        <v>45</v>
      </c>
    </row>
    <row r="8" spans="1:1" x14ac:dyDescent="0.2">
      <c r="A8" s="1" t="s">
        <v>46</v>
      </c>
    </row>
    <row r="9" spans="1:1" ht="10.5" customHeight="1" x14ac:dyDescent="0.2"/>
    <row r="10" spans="1:1" x14ac:dyDescent="0.2">
      <c r="A10" s="5" t="s">
        <v>25</v>
      </c>
    </row>
    <row r="11" spans="1:1" ht="13.5" customHeight="1" x14ac:dyDescent="0.2"/>
    <row r="12" spans="1:1" x14ac:dyDescent="0.2">
      <c r="A12" s="1" t="s">
        <v>47</v>
      </c>
    </row>
    <row r="13" spans="1:1" x14ac:dyDescent="0.2">
      <c r="A13" s="1" t="s">
        <v>48</v>
      </c>
    </row>
    <row r="14" spans="1:1" x14ac:dyDescent="0.2">
      <c r="A14" s="1" t="s">
        <v>49</v>
      </c>
    </row>
    <row r="15" spans="1:1" x14ac:dyDescent="0.2">
      <c r="A15" s="1" t="s">
        <v>50</v>
      </c>
    </row>
    <row r="16" spans="1:1" x14ac:dyDescent="0.2">
      <c r="A16" s="1" t="s">
        <v>51</v>
      </c>
    </row>
    <row r="18" spans="1:6" ht="13.5" customHeight="1" x14ac:dyDescent="0.2"/>
    <row r="19" spans="1:6" ht="15.75" x14ac:dyDescent="0.25">
      <c r="A19" s="6"/>
      <c r="B19" s="7"/>
      <c r="C19" s="7"/>
      <c r="D19" s="7"/>
      <c r="E19" s="8" t="s">
        <v>19</v>
      </c>
      <c r="F19" s="9" t="s">
        <v>20</v>
      </c>
    </row>
    <row r="20" spans="1:6" ht="13.5" customHeight="1" x14ac:dyDescent="0.2">
      <c r="A20" s="10"/>
      <c r="B20" s="11"/>
      <c r="C20" s="11"/>
      <c r="D20" s="11"/>
      <c r="E20" s="11"/>
      <c r="F20" s="12"/>
    </row>
    <row r="21" spans="1:6" x14ac:dyDescent="0.2">
      <c r="A21" s="10" t="s">
        <v>9</v>
      </c>
      <c r="B21" s="11"/>
      <c r="C21" s="11"/>
      <c r="D21" s="11"/>
      <c r="E21" s="11"/>
      <c r="F21" s="32">
        <v>382.07</v>
      </c>
    </row>
    <row r="22" spans="1:6" ht="12" customHeight="1" x14ac:dyDescent="0.2">
      <c r="A22" s="10"/>
      <c r="B22" s="11"/>
      <c r="C22" s="11"/>
      <c r="D22" s="11"/>
      <c r="E22" s="11"/>
      <c r="F22" s="13"/>
    </row>
    <row r="23" spans="1:6" x14ac:dyDescent="0.2">
      <c r="A23" s="14" t="s">
        <v>26</v>
      </c>
      <c r="B23" s="15"/>
      <c r="C23" s="15"/>
      <c r="D23" s="15"/>
      <c r="E23" s="42">
        <v>0.19</v>
      </c>
      <c r="F23" s="34">
        <f>E23*F21/(1+E23)</f>
        <v>61.002773109243698</v>
      </c>
    </row>
    <row r="24" spans="1:6" ht="15.75" x14ac:dyDescent="0.25">
      <c r="A24" s="16" t="s">
        <v>7</v>
      </c>
      <c r="B24" s="17"/>
      <c r="C24" s="17"/>
      <c r="D24" s="17"/>
      <c r="E24" s="29"/>
      <c r="F24" s="35">
        <f>F21-F23</f>
        <v>321.06722689075627</v>
      </c>
    </row>
    <row r="25" spans="1:6" ht="12" customHeight="1" x14ac:dyDescent="0.25">
      <c r="A25" s="16"/>
      <c r="B25" s="17"/>
      <c r="C25" s="17"/>
      <c r="D25" s="17"/>
      <c r="E25" s="29"/>
      <c r="F25" s="48"/>
    </row>
    <row r="26" spans="1:6" x14ac:dyDescent="0.2">
      <c r="A26" s="14" t="s">
        <v>27</v>
      </c>
      <c r="B26" s="15"/>
      <c r="C26" s="15"/>
      <c r="D26" s="15"/>
      <c r="E26" s="42">
        <v>0.03</v>
      </c>
      <c r="F26" s="36">
        <f>E26*F24</f>
        <v>9.632016806722687</v>
      </c>
    </row>
    <row r="27" spans="1:6" ht="15.75" x14ac:dyDescent="0.25">
      <c r="A27" s="16" t="s">
        <v>0</v>
      </c>
      <c r="B27" s="17"/>
      <c r="C27" s="17"/>
      <c r="D27" s="17"/>
      <c r="E27" s="29"/>
      <c r="F27" s="35">
        <f>F24-F26</f>
        <v>311.4352100840336</v>
      </c>
    </row>
    <row r="28" spans="1:6" ht="13.5" customHeight="1" x14ac:dyDescent="0.25">
      <c r="A28" s="16"/>
      <c r="B28" s="17"/>
      <c r="C28" s="17"/>
      <c r="D28" s="17"/>
      <c r="E28" s="29"/>
      <c r="F28" s="48"/>
    </row>
    <row r="29" spans="1:6" x14ac:dyDescent="0.2">
      <c r="A29" s="10" t="s">
        <v>28</v>
      </c>
      <c r="B29" s="11"/>
      <c r="C29" s="11"/>
      <c r="D29" s="11"/>
      <c r="E29" s="53">
        <v>0.02</v>
      </c>
      <c r="F29" s="49">
        <f>E29*F27</f>
        <v>6.2287042016806717</v>
      </c>
    </row>
    <row r="30" spans="1:6" x14ac:dyDescent="0.2">
      <c r="A30" s="14" t="s">
        <v>57</v>
      </c>
      <c r="B30" s="15"/>
      <c r="C30" s="15"/>
      <c r="D30" s="15"/>
      <c r="E30" s="42"/>
      <c r="F30" s="36">
        <f>E30*F27</f>
        <v>0</v>
      </c>
    </row>
    <row r="31" spans="1:6" ht="15.75" x14ac:dyDescent="0.25">
      <c r="A31" s="16" t="s">
        <v>5</v>
      </c>
      <c r="B31" s="17"/>
      <c r="C31" s="17"/>
      <c r="D31" s="17"/>
      <c r="E31" s="17"/>
      <c r="F31" s="50">
        <f>F27-F29-F30</f>
        <v>305.20650588235293</v>
      </c>
    </row>
    <row r="32" spans="1:6" ht="12.75" customHeight="1" x14ac:dyDescent="0.25">
      <c r="A32" s="16"/>
      <c r="B32" s="17"/>
      <c r="C32" s="17"/>
      <c r="D32" s="17"/>
      <c r="E32" s="17"/>
      <c r="F32" s="51"/>
    </row>
    <row r="33" spans="1:6" x14ac:dyDescent="0.2">
      <c r="A33" s="14" t="s">
        <v>29</v>
      </c>
      <c r="B33" s="15"/>
      <c r="C33" s="15"/>
      <c r="D33" s="15"/>
      <c r="E33" s="42">
        <v>0.1</v>
      </c>
      <c r="F33" s="36">
        <f>E33*F31/(1+E33)</f>
        <v>27.746045989304811</v>
      </c>
    </row>
    <row r="34" spans="1:6" ht="15.75" x14ac:dyDescent="0.25">
      <c r="A34" s="16" t="s">
        <v>4</v>
      </c>
      <c r="B34" s="17"/>
      <c r="C34" s="17"/>
      <c r="D34" s="17"/>
      <c r="E34" s="17"/>
      <c r="F34" s="35">
        <f>F31-F33</f>
        <v>277.4604598930481</v>
      </c>
    </row>
    <row r="35" spans="1:6" ht="15" customHeight="1" x14ac:dyDescent="0.25">
      <c r="A35" s="16"/>
      <c r="B35" s="17"/>
      <c r="C35" s="17"/>
      <c r="D35" s="17"/>
      <c r="E35" s="17"/>
      <c r="F35" s="48"/>
    </row>
    <row r="36" spans="1:6" x14ac:dyDescent="0.2">
      <c r="A36" s="14" t="s">
        <v>30</v>
      </c>
      <c r="B36" s="15"/>
      <c r="C36" s="15"/>
      <c r="D36" s="15"/>
      <c r="E36" s="42">
        <v>0.13250000000000001</v>
      </c>
      <c r="F36" s="36">
        <f>E36*F34/(1+E36)</f>
        <v>32.462261311990176</v>
      </c>
    </row>
    <row r="37" spans="1:6" x14ac:dyDescent="0.2">
      <c r="A37" s="10" t="s">
        <v>5</v>
      </c>
      <c r="B37" s="11"/>
      <c r="C37" s="11"/>
      <c r="D37" s="11"/>
      <c r="E37" s="11"/>
      <c r="F37" s="36">
        <f>F34-F36</f>
        <v>244.99819858105792</v>
      </c>
    </row>
    <row r="38" spans="1:6" ht="9.75" customHeight="1" x14ac:dyDescent="0.2">
      <c r="A38" s="10"/>
      <c r="B38" s="11"/>
      <c r="C38" s="11"/>
      <c r="D38" s="11"/>
      <c r="E38" s="11"/>
      <c r="F38" s="52"/>
    </row>
    <row r="39" spans="1:6" x14ac:dyDescent="0.2">
      <c r="A39" s="10" t="s">
        <v>31</v>
      </c>
      <c r="B39" s="11"/>
      <c r="C39" s="11"/>
      <c r="D39" s="11"/>
      <c r="E39" s="11"/>
      <c r="F39" s="21">
        <v>7.35</v>
      </c>
    </row>
    <row r="40" spans="1:6" ht="14.25" customHeight="1" x14ac:dyDescent="0.2">
      <c r="A40" s="10"/>
      <c r="B40" s="11"/>
      <c r="C40" s="11"/>
      <c r="D40" s="11"/>
      <c r="E40" s="30"/>
      <c r="F40" s="34"/>
    </row>
    <row r="41" spans="1:6" x14ac:dyDescent="0.2">
      <c r="A41" s="25" t="s">
        <v>32</v>
      </c>
      <c r="B41" s="26"/>
      <c r="C41" s="26"/>
      <c r="D41" s="26"/>
      <c r="E41" s="31"/>
      <c r="F41" s="36">
        <f>F37-F39</f>
        <v>237.64819858105793</v>
      </c>
    </row>
    <row r="42" spans="1:6" ht="15.75" x14ac:dyDescent="0.25">
      <c r="A42" s="16" t="s">
        <v>6</v>
      </c>
      <c r="B42" s="17"/>
      <c r="C42" s="17"/>
      <c r="D42" s="17"/>
      <c r="E42" s="17"/>
      <c r="F42" s="35">
        <f>F37-F39</f>
        <v>237.64819858105793</v>
      </c>
    </row>
    <row r="43" spans="1:6" ht="9" customHeight="1" x14ac:dyDescent="0.25">
      <c r="A43" s="16"/>
      <c r="B43" s="17"/>
      <c r="C43" s="17"/>
      <c r="D43" s="17"/>
      <c r="E43" s="17"/>
      <c r="F43" s="48"/>
    </row>
    <row r="44" spans="1:6" x14ac:dyDescent="0.2">
      <c r="A44" s="14" t="s">
        <v>14</v>
      </c>
      <c r="B44" s="15"/>
      <c r="C44" s="15"/>
      <c r="D44" s="15"/>
      <c r="E44" s="40">
        <v>0.02</v>
      </c>
      <c r="F44" s="36">
        <f>E44*F42/(1-E44)</f>
        <v>4.8499632363481213</v>
      </c>
    </row>
    <row r="45" spans="1:6" x14ac:dyDescent="0.2">
      <c r="A45" s="10" t="s">
        <v>0</v>
      </c>
      <c r="B45" s="11"/>
      <c r="C45" s="11"/>
      <c r="D45" s="11"/>
      <c r="E45" s="11"/>
      <c r="F45" s="36">
        <f>F42+F44</f>
        <v>242.49816181740604</v>
      </c>
    </row>
    <row r="46" spans="1:6" ht="7.5" customHeight="1" x14ac:dyDescent="0.2">
      <c r="A46" s="10"/>
      <c r="B46" s="11"/>
      <c r="C46" s="11"/>
      <c r="D46" s="11"/>
      <c r="E46" s="11"/>
      <c r="F46" s="52"/>
    </row>
    <row r="47" spans="1:6" x14ac:dyDescent="0.2">
      <c r="A47" s="14" t="s">
        <v>33</v>
      </c>
      <c r="B47" s="15"/>
      <c r="C47" s="11"/>
      <c r="D47" s="15"/>
      <c r="E47" s="46">
        <v>0.03</v>
      </c>
      <c r="F47" s="36">
        <f>E47*F45/(1-E47)</f>
        <v>7.4999431489919388</v>
      </c>
    </row>
    <row r="48" spans="1:6" ht="15.75" x14ac:dyDescent="0.25">
      <c r="A48" s="27" t="s">
        <v>9</v>
      </c>
      <c r="B48" s="28"/>
      <c r="C48" s="28"/>
      <c r="D48" s="28"/>
      <c r="E48" s="28"/>
      <c r="F48" s="35">
        <f>F45+F47</f>
        <v>249.99810496639799</v>
      </c>
    </row>
  </sheetData>
  <pageMargins left="0.70866141732283472" right="0.70866141732283472" top="0.59055118110236227" bottom="0.59055118110236227" header="0.31496062992125984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9"/>
  <sheetViews>
    <sheetView showGridLines="0" tabSelected="1" topLeftCell="A10" workbookViewId="0">
      <selection activeCell="A6" sqref="A6:F35"/>
    </sheetView>
  </sheetViews>
  <sheetFormatPr baseColWidth="10" defaultRowHeight="15" x14ac:dyDescent="0.2"/>
  <cols>
    <col min="1" max="1" width="20.5703125" style="1" bestFit="1" customWidth="1"/>
    <col min="2" max="4" width="11.42578125" style="1"/>
    <col min="5" max="5" width="12.28515625" style="1" bestFit="1" customWidth="1"/>
    <col min="6" max="6" width="19.5703125" style="1" customWidth="1"/>
    <col min="7" max="16384" width="11.42578125" style="1"/>
  </cols>
  <sheetData>
    <row r="1" spans="1:6" ht="15.75" x14ac:dyDescent="0.25">
      <c r="A1" s="3" t="s">
        <v>58</v>
      </c>
    </row>
    <row r="3" spans="1:6" ht="15.75" x14ac:dyDescent="0.25">
      <c r="A3" s="4" t="s">
        <v>24</v>
      </c>
    </row>
    <row r="5" spans="1:6" ht="13.5" customHeight="1" x14ac:dyDescent="0.2"/>
    <row r="6" spans="1:6" ht="15.75" x14ac:dyDescent="0.25">
      <c r="A6" s="6"/>
      <c r="B6" s="7"/>
      <c r="C6" s="7"/>
      <c r="D6" s="7"/>
      <c r="E6" s="8" t="s">
        <v>19</v>
      </c>
      <c r="F6" s="9" t="s">
        <v>20</v>
      </c>
    </row>
    <row r="7" spans="1:6" ht="13.5" customHeight="1" x14ac:dyDescent="0.2">
      <c r="A7" s="10"/>
      <c r="B7" s="11"/>
      <c r="C7" s="11"/>
      <c r="D7" s="11"/>
      <c r="E7" s="11"/>
      <c r="F7" s="12"/>
    </row>
    <row r="8" spans="1:6" x14ac:dyDescent="0.2">
      <c r="A8" s="10" t="s">
        <v>9</v>
      </c>
      <c r="B8" s="11"/>
      <c r="C8" s="11"/>
      <c r="D8" s="11"/>
      <c r="E8" s="11"/>
      <c r="F8" s="32"/>
    </row>
    <row r="9" spans="1:6" ht="12" customHeight="1" x14ac:dyDescent="0.2">
      <c r="A9" s="10"/>
      <c r="B9" s="11"/>
      <c r="C9" s="11"/>
      <c r="D9" s="11"/>
      <c r="E9" s="11"/>
      <c r="F9" s="13"/>
    </row>
    <row r="10" spans="1:6" x14ac:dyDescent="0.2">
      <c r="A10" s="14" t="s">
        <v>26</v>
      </c>
      <c r="B10" s="15"/>
      <c r="C10" s="15"/>
      <c r="D10" s="15"/>
      <c r="E10" s="33"/>
      <c r="F10" s="34">
        <f>E10*F8/(1+E10)</f>
        <v>0</v>
      </c>
    </row>
    <row r="11" spans="1:6" ht="15.75" x14ac:dyDescent="0.25">
      <c r="A11" s="16" t="s">
        <v>7</v>
      </c>
      <c r="B11" s="17"/>
      <c r="C11" s="17"/>
      <c r="D11" s="17"/>
      <c r="E11" s="17"/>
      <c r="F11" s="35">
        <f>F8-F10</f>
        <v>0</v>
      </c>
    </row>
    <row r="12" spans="1:6" ht="12" customHeight="1" x14ac:dyDescent="0.25">
      <c r="A12" s="16"/>
      <c r="B12" s="17"/>
      <c r="C12" s="17"/>
      <c r="D12" s="17"/>
      <c r="E12" s="17"/>
      <c r="F12" s="18"/>
    </row>
    <row r="13" spans="1:6" x14ac:dyDescent="0.2">
      <c r="A13" s="14" t="s">
        <v>27</v>
      </c>
      <c r="B13" s="15"/>
      <c r="C13" s="15"/>
      <c r="D13" s="15"/>
      <c r="E13" s="33"/>
      <c r="F13" s="36">
        <f>E13*F11</f>
        <v>0</v>
      </c>
    </row>
    <row r="14" spans="1:6" ht="15.75" x14ac:dyDescent="0.25">
      <c r="A14" s="16" t="s">
        <v>0</v>
      </c>
      <c r="B14" s="17"/>
      <c r="C14" s="17"/>
      <c r="D14" s="17"/>
      <c r="E14" s="17"/>
      <c r="F14" s="35">
        <f>F11-F13</f>
        <v>0</v>
      </c>
    </row>
    <row r="15" spans="1:6" ht="13.5" customHeight="1" x14ac:dyDescent="0.25">
      <c r="A15" s="16"/>
      <c r="B15" s="17"/>
      <c r="C15" s="17"/>
      <c r="D15" s="17"/>
      <c r="E15" s="17"/>
      <c r="F15" s="18"/>
    </row>
    <row r="16" spans="1:6" x14ac:dyDescent="0.2">
      <c r="A16" s="10" t="s">
        <v>28</v>
      </c>
      <c r="B16" s="11"/>
      <c r="C16" s="11"/>
      <c r="D16" s="11"/>
      <c r="E16" s="33"/>
      <c r="F16" s="36">
        <f>E16*F14</f>
        <v>0</v>
      </c>
    </row>
    <row r="17" spans="1:6" x14ac:dyDescent="0.2">
      <c r="A17" s="14" t="s">
        <v>57</v>
      </c>
      <c r="B17" s="15"/>
      <c r="C17" s="15"/>
      <c r="D17" s="15"/>
      <c r="E17" s="33"/>
      <c r="F17" s="36">
        <f>E17*F14</f>
        <v>0</v>
      </c>
    </row>
    <row r="18" spans="1:6" ht="15.75" x14ac:dyDescent="0.25">
      <c r="A18" s="16" t="s">
        <v>5</v>
      </c>
      <c r="B18" s="17"/>
      <c r="C18" s="17"/>
      <c r="D18" s="17"/>
      <c r="E18" s="17"/>
      <c r="F18" s="50">
        <f>F14-F16-F17</f>
        <v>0</v>
      </c>
    </row>
    <row r="19" spans="1:6" ht="12.75" customHeight="1" x14ac:dyDescent="0.25">
      <c r="A19" s="16"/>
      <c r="B19" s="17"/>
      <c r="C19" s="17"/>
      <c r="D19" s="17"/>
      <c r="E19" s="17"/>
      <c r="F19" s="20"/>
    </row>
    <row r="20" spans="1:6" x14ac:dyDescent="0.2">
      <c r="A20" s="14" t="s">
        <v>29</v>
      </c>
      <c r="B20" s="15"/>
      <c r="C20" s="15"/>
      <c r="D20" s="15"/>
      <c r="E20" s="33"/>
      <c r="F20" s="36">
        <f>E20*F18/(1+E20)</f>
        <v>0</v>
      </c>
    </row>
    <row r="21" spans="1:6" ht="15.75" x14ac:dyDescent="0.25">
      <c r="A21" s="16" t="s">
        <v>4</v>
      </c>
      <c r="B21" s="17"/>
      <c r="C21" s="17"/>
      <c r="D21" s="17"/>
      <c r="E21" s="17"/>
      <c r="F21" s="35">
        <f>F18-F20</f>
        <v>0</v>
      </c>
    </row>
    <row r="22" spans="1:6" ht="15" customHeight="1" x14ac:dyDescent="0.25">
      <c r="A22" s="16"/>
      <c r="B22" s="17"/>
      <c r="C22" s="17"/>
      <c r="D22" s="17"/>
      <c r="E22" s="17"/>
      <c r="F22" s="18"/>
    </row>
    <row r="23" spans="1:6" x14ac:dyDescent="0.2">
      <c r="A23" s="14" t="s">
        <v>30</v>
      </c>
      <c r="B23" s="15"/>
      <c r="C23" s="15"/>
      <c r="D23" s="15"/>
      <c r="E23" s="33"/>
      <c r="F23" s="36">
        <f>E23*F21/(1+E23)</f>
        <v>0</v>
      </c>
    </row>
    <row r="24" spans="1:6" x14ac:dyDescent="0.2">
      <c r="A24" s="10" t="s">
        <v>5</v>
      </c>
      <c r="B24" s="11"/>
      <c r="C24" s="11"/>
      <c r="D24" s="11"/>
      <c r="E24" s="11"/>
      <c r="F24" s="36">
        <f>F21-F23</f>
        <v>0</v>
      </c>
    </row>
    <row r="25" spans="1:6" ht="9.75" customHeight="1" x14ac:dyDescent="0.2">
      <c r="A25" s="10"/>
      <c r="B25" s="11"/>
      <c r="C25" s="11"/>
      <c r="D25" s="11"/>
      <c r="E25" s="11"/>
      <c r="F25" s="22"/>
    </row>
    <row r="26" spans="1:6" x14ac:dyDescent="0.2">
      <c r="A26" s="10" t="s">
        <v>31</v>
      </c>
      <c r="B26" s="11"/>
      <c r="C26" s="11"/>
      <c r="D26" s="11"/>
      <c r="E26" s="11"/>
      <c r="F26" s="21"/>
    </row>
    <row r="27" spans="1:6" ht="14.25" customHeight="1" x14ac:dyDescent="0.2">
      <c r="A27" s="10"/>
      <c r="B27" s="11"/>
      <c r="C27" s="11"/>
      <c r="D27" s="11"/>
      <c r="E27" s="30"/>
      <c r="F27" s="24"/>
    </row>
    <row r="28" spans="1:6" x14ac:dyDescent="0.2">
      <c r="A28" s="25" t="s">
        <v>32</v>
      </c>
      <c r="B28" s="26"/>
      <c r="C28" s="26"/>
      <c r="D28" s="26"/>
      <c r="E28" s="31"/>
      <c r="F28" s="36">
        <f>F24-F26</f>
        <v>0</v>
      </c>
    </row>
    <row r="29" spans="1:6" ht="15.75" x14ac:dyDescent="0.25">
      <c r="A29" s="16" t="s">
        <v>6</v>
      </c>
      <c r="B29" s="17"/>
      <c r="C29" s="17"/>
      <c r="D29" s="17"/>
      <c r="E29" s="17"/>
      <c r="F29" s="35">
        <f>F24-F26</f>
        <v>0</v>
      </c>
    </row>
    <row r="30" spans="1:6" ht="9" customHeight="1" x14ac:dyDescent="0.25">
      <c r="A30" s="16"/>
      <c r="B30" s="17"/>
      <c r="C30" s="17"/>
      <c r="D30" s="17"/>
      <c r="E30" s="17"/>
      <c r="F30" s="18"/>
    </row>
    <row r="31" spans="1:6" x14ac:dyDescent="0.2">
      <c r="A31" s="14" t="s">
        <v>56</v>
      </c>
      <c r="B31" s="15"/>
      <c r="C31" s="15"/>
      <c r="D31" s="15"/>
      <c r="E31" s="40"/>
      <c r="F31" s="36">
        <f>E31*F29/(1-E31)</f>
        <v>0</v>
      </c>
    </row>
    <row r="32" spans="1:6" x14ac:dyDescent="0.2">
      <c r="A32" s="10" t="s">
        <v>0</v>
      </c>
      <c r="B32" s="11"/>
      <c r="C32" s="11"/>
      <c r="D32" s="11"/>
      <c r="E32" s="11"/>
      <c r="F32" s="36">
        <f>F29+F31</f>
        <v>0</v>
      </c>
    </row>
    <row r="33" spans="1:6" ht="7.5" customHeight="1" x14ac:dyDescent="0.2">
      <c r="A33" s="10"/>
      <c r="B33" s="11"/>
      <c r="C33" s="11"/>
      <c r="D33" s="11"/>
      <c r="E33" s="11"/>
      <c r="F33" s="22"/>
    </row>
    <row r="34" spans="1:6" x14ac:dyDescent="0.2">
      <c r="A34" s="14" t="s">
        <v>33</v>
      </c>
      <c r="B34" s="15"/>
      <c r="C34" s="11"/>
      <c r="D34" s="15"/>
      <c r="E34" s="38"/>
      <c r="F34" s="36">
        <f>E34*F32/(1-E34)</f>
        <v>0</v>
      </c>
    </row>
    <row r="35" spans="1:6" ht="15.75" x14ac:dyDescent="0.25">
      <c r="A35" s="27" t="s">
        <v>9</v>
      </c>
      <c r="B35" s="28"/>
      <c r="C35" s="28"/>
      <c r="D35" s="28"/>
      <c r="E35" s="28"/>
      <c r="F35" s="35">
        <f>F32+F34</f>
        <v>0</v>
      </c>
    </row>
    <row r="37" spans="1:6" x14ac:dyDescent="0.2">
      <c r="A37" s="1" t="s">
        <v>53</v>
      </c>
    </row>
    <row r="38" spans="1:6" x14ac:dyDescent="0.2">
      <c r="A38" s="1" t="s">
        <v>54</v>
      </c>
    </row>
    <row r="39" spans="1:6" x14ac:dyDescent="0.2">
      <c r="A39" s="1" t="s">
        <v>55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Vorwärtskalkulation Beispiel</vt:lpstr>
      <vt:lpstr>Vorwärtskalkulation Schema</vt:lpstr>
      <vt:lpstr>Rückwärtskalkulation Beispiel</vt:lpstr>
      <vt:lpstr>Rückwärtskalkulation Schema</vt:lpstr>
    </vt:vector>
  </TitlesOfParts>
  <Company>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 Nocke</dc:creator>
  <cp:lastModifiedBy>Reinhard Nocke</cp:lastModifiedBy>
  <cp:lastPrinted>2012-10-08T13:52:16Z</cp:lastPrinted>
  <dcterms:created xsi:type="dcterms:W3CDTF">2008-07-29T10:42:07Z</dcterms:created>
  <dcterms:modified xsi:type="dcterms:W3CDTF">2026-05-05T06:58:05Z</dcterms:modified>
</cp:coreProperties>
</file>