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lausitzdigital-my.sharepoint.com/personal/reinhard_nocke-consulting_com/Documents/Dokumente/Meine Dokumente/Buchprojekt Chatgpt 5/Arbeitsbuch/Kalkulation/Stundensatzberechnung/Divisionskalkulation/"/>
    </mc:Choice>
  </mc:AlternateContent>
  <xr:revisionPtr revIDLastSave="2" documentId="8_{93320EEE-BBAB-4259-B95A-8C212233DB75}" xr6:coauthVersionLast="47" xr6:coauthVersionMax="47" xr10:uidLastSave="{97FE0408-667A-4FB2-81C1-B7510D93BEF5}"/>
  <bookViews>
    <workbookView xWindow="-120" yWindow="-120" windowWidth="29040" windowHeight="15720" xr2:uid="{AC7B1866-6839-4466-ABDA-29FEA056264A}"/>
  </bookViews>
  <sheets>
    <sheet name="Berechnung Beispiel" sheetId="14" r:id="rId1"/>
    <sheet name="eigene Berechnung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5" l="1"/>
  <c r="C18" i="15"/>
  <c r="R23" i="14"/>
  <c r="O24" i="14"/>
  <c r="C28" i="15"/>
  <c r="I27" i="15"/>
  <c r="I26" i="15"/>
  <c r="I25" i="15"/>
  <c r="N9" i="15"/>
  <c r="S8" i="15"/>
  <c r="J6" i="15"/>
  <c r="C30" i="14"/>
  <c r="C28" i="14"/>
  <c r="I28" i="14"/>
  <c r="I27" i="14"/>
  <c r="I26" i="14"/>
  <c r="I25" i="14"/>
  <c r="C18" i="14"/>
  <c r="J12" i="14"/>
  <c r="J14" i="14"/>
  <c r="R9" i="14"/>
  <c r="N9" i="14"/>
  <c r="R8" i="14"/>
  <c r="J6" i="14"/>
  <c r="R7" i="14"/>
  <c r="R12" i="14"/>
  <c r="O23" i="14"/>
  <c r="J18" i="14"/>
  <c r="J20" i="14"/>
  <c r="J30" i="14"/>
  <c r="J14" i="15" l="1"/>
  <c r="J18" i="15" s="1"/>
  <c r="J20" i="15" s="1"/>
  <c r="I28" i="15"/>
  <c r="C30" i="15"/>
  <c r="S7" i="15" s="1"/>
  <c r="S9" i="15"/>
  <c r="J30" i="15" l="1"/>
  <c r="O24" i="15" s="1"/>
  <c r="S12" i="15"/>
  <c r="O23" i="15" s="1"/>
  <c r="S23" i="15" l="1"/>
</calcChain>
</file>

<file path=xl/sharedStrings.xml><?xml version="1.0" encoding="utf-8"?>
<sst xmlns="http://schemas.openxmlformats.org/spreadsheetml/2006/main" count="120" uniqueCount="62">
  <si>
    <t>Fahrzeugkosten</t>
  </si>
  <si>
    <t>Werbung und Reisekosten</t>
  </si>
  <si>
    <t>Kostenarten</t>
  </si>
  <si>
    <t>Materialeinsatz</t>
  </si>
  <si>
    <t>Kalendertage pro Jahr</t>
  </si>
  <si>
    <t>= Zahltage</t>
  </si>
  <si>
    <t>- gesetzliche Feiertage</t>
  </si>
  <si>
    <t>- Urlaubstage</t>
  </si>
  <si>
    <t>- sonstige tarifliche und andere Ausfalltage</t>
  </si>
  <si>
    <t>= Anwesenheitstage</t>
  </si>
  <si>
    <t>- Sonn- und Samstage</t>
  </si>
  <si>
    <t>x tägliche Arbeitszeit</t>
  </si>
  <si>
    <t>= produktive Arbeitszeit</t>
  </si>
  <si>
    <t xml:space="preserve">= </t>
  </si>
  <si>
    <t>- Materialeinsatz</t>
  </si>
  <si>
    <t xml:space="preserve">über die produktiven Stunden zu </t>
  </si>
  <si>
    <t>verrechnende Restsumme</t>
  </si>
  <si>
    <t>Das ist Ihr derzeitiger Stundenverrechnungssatz!</t>
  </si>
  <si>
    <t>- kalkulierte Krankheitstage</t>
  </si>
  <si>
    <t>- Materialaufschlag</t>
  </si>
  <si>
    <t>Materialaufschlag</t>
  </si>
  <si>
    <t>Kosten- und Umsatzplanung</t>
  </si>
  <si>
    <t>Zahl der produktiv Beschäftigten des Betriebes</t>
  </si>
  <si>
    <t>= Anwesenheitsstunden je Mitarbeiter</t>
  </si>
  <si>
    <t xml:space="preserve">Unternehmer </t>
  </si>
  <si>
    <t>2. Hier planen Sie die fakturierbaren Stunden)</t>
  </si>
  <si>
    <t>Ermittlung der fakturierbaren Stundenkapazität</t>
  </si>
  <si>
    <t xml:space="preserve">3. Ermittlung der über den Fertigungslohn zu verrechnenden </t>
  </si>
  <si>
    <t xml:space="preserve">    Restsumme</t>
  </si>
  <si>
    <t>Umsatz</t>
  </si>
  <si>
    <t>Betriebsausgaben</t>
  </si>
  <si>
    <t>Personalaufwand</t>
  </si>
  <si>
    <t>Raumkosten</t>
  </si>
  <si>
    <t>betriebl. Steuern</t>
  </si>
  <si>
    <t xml:space="preserve">Versicherungen </t>
  </si>
  <si>
    <t>Reparaturen/Instandhaltung</t>
  </si>
  <si>
    <t>Abschreibungen</t>
  </si>
  <si>
    <t>produktive Arbeitszeit</t>
  </si>
  <si>
    <t>sonstige Kosten</t>
  </si>
  <si>
    <t>Summe</t>
  </si>
  <si>
    <t>Nachbesserungsarbeiten u. a.</t>
  </si>
  <si>
    <t>Je geringer der Materialaufschlag, desto höher der Verrechnunssatz!</t>
  </si>
  <si>
    <t>4. Ermittlung des Stundenverrechnungssatzes</t>
  </si>
  <si>
    <t>Kalkulkatorische Kosten</t>
  </si>
  <si>
    <t>Unternehmerlohn</t>
  </si>
  <si>
    <t>Restsumme x 100%</t>
  </si>
  <si>
    <t xml:space="preserve"> =</t>
  </si>
  <si>
    <t>produkt. Arbeitszeit in %</t>
  </si>
  <si>
    <t xml:space="preserve">       produktive Stunden</t>
  </si>
  <si>
    <t xml:space="preserve">Gesellen      </t>
  </si>
  <si>
    <t>Gewinn</t>
  </si>
  <si>
    <t xml:space="preserve">Azubi      </t>
  </si>
  <si>
    <t xml:space="preserve">Summe </t>
  </si>
  <si>
    <t xml:space="preserve"> = produktive Stunden</t>
  </si>
  <si>
    <t>Tragen Sie Ihre Zahlen nur in die gelben Zellen ein. Die Ergebnisse werden automatisch berechnet und angezeigt!</t>
  </si>
  <si>
    <r>
      <rPr>
        <b/>
        <sz val="11"/>
        <color indexed="8"/>
        <rFont val="Arial"/>
        <family val="2"/>
      </rPr>
      <t xml:space="preserve">1. Hier planen Sie Kosten und Erlöse.  </t>
    </r>
    <r>
      <rPr>
        <sz val="11"/>
        <color indexed="8"/>
        <rFont val="Arial"/>
        <family val="2"/>
      </rPr>
      <t xml:space="preserve">                              Orientieren Sie sich an Ihrer GuV/BWA  des Vorjahres!</t>
    </r>
  </si>
  <si>
    <t>Kalkul. Eigenkapitalzinsen</t>
  </si>
  <si>
    <t>Rückl. Url./Krankh. Ausfall./etc.</t>
  </si>
  <si>
    <t>Kalkul. Wagnis</t>
  </si>
  <si>
    <t>Kalkul. Ehegattenzuschlag</t>
  </si>
  <si>
    <t>Kalkul. Abschreibungen</t>
  </si>
  <si>
    <t>Ermittlung des Stundenverrechnungssatzes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</si>
</sst>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_-* #,##0.00\ [$€-1]_-;\-* #,##0.00\ [$€-1]_-;_-* &quot;-&quot;??\ [$€-1]_-"/>
    <numFmt numFmtId="166" formatCode="_-* #,##0.00\ [$€-407]_-;\-* #,##0.00\ [$€-407]_-;_-* &quot;-&quot;??\ [$€-407]_-;_-@_-"/>
  </numFmts>
  <fonts count="2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quotePrefix="1"/>
    <xf numFmtId="165" fontId="0" fillId="2" borderId="1" xfId="1" applyFont="1" applyFill="1" applyBorder="1" applyProtection="1"/>
    <xf numFmtId="165" fontId="2" fillId="2" borderId="1" xfId="1" applyFont="1" applyFill="1" applyBorder="1" applyProtection="1"/>
    <xf numFmtId="0" fontId="0" fillId="0" borderId="1" xfId="0" applyBorder="1"/>
    <xf numFmtId="0" fontId="0" fillId="0" borderId="0" xfId="0" applyProtection="1">
      <protection locked="0"/>
    </xf>
    <xf numFmtId="0" fontId="6" fillId="0" borderId="0" xfId="0" applyFont="1"/>
    <xf numFmtId="0" fontId="2" fillId="0" borderId="0" xfId="0" applyFont="1"/>
    <xf numFmtId="0" fontId="15" fillId="0" borderId="0" xfId="0" applyFont="1"/>
    <xf numFmtId="0" fontId="15" fillId="0" borderId="0" xfId="0" applyFont="1" applyProtection="1">
      <protection locked="0"/>
    </xf>
    <xf numFmtId="0" fontId="2" fillId="2" borderId="2" xfId="0" applyFont="1" applyFill="1" applyBorder="1"/>
    <xf numFmtId="0" fontId="6" fillId="2" borderId="3" xfId="0" applyFont="1" applyFill="1" applyBorder="1"/>
    <xf numFmtId="0" fontId="4" fillId="0" borderId="2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0" fillId="0" borderId="5" xfId="0" applyBorder="1"/>
    <xf numFmtId="0" fontId="0" fillId="2" borderId="0" xfId="0" applyFill="1" applyProtection="1">
      <protection locked="0"/>
    </xf>
    <xf numFmtId="4" fontId="0" fillId="2" borderId="1" xfId="0" applyNumberFormat="1" applyFill="1" applyBorder="1"/>
    <xf numFmtId="0" fontId="10" fillId="0" borderId="0" xfId="0" applyFont="1"/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0" fontId="0" fillId="2" borderId="0" xfId="0" quotePrefix="1" applyFill="1" applyProtection="1">
      <protection locked="0"/>
    </xf>
    <xf numFmtId="0" fontId="11" fillId="0" borderId="5" xfId="0" applyFont="1" applyBorder="1" applyProtection="1">
      <protection locked="0"/>
    </xf>
    <xf numFmtId="4" fontId="0" fillId="3" borderId="6" xfId="0" applyNumberFormat="1" applyFill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0" fontId="0" fillId="2" borderId="2" xfId="0" applyFill="1" applyBorder="1"/>
    <xf numFmtId="0" fontId="0" fillId="2" borderId="4" xfId="0" applyFill="1" applyBorder="1"/>
    <xf numFmtId="165" fontId="0" fillId="2" borderId="3" xfId="1" applyFont="1" applyFill="1" applyBorder="1" applyProtection="1"/>
    <xf numFmtId="0" fontId="12" fillId="0" borderId="5" xfId="0" applyFont="1" applyBorder="1" applyProtection="1">
      <protection locked="0"/>
    </xf>
    <xf numFmtId="0" fontId="0" fillId="2" borderId="5" xfId="0" quotePrefix="1" applyFill="1" applyBorder="1"/>
    <xf numFmtId="0" fontId="0" fillId="2" borderId="0" xfId="0" applyFill="1"/>
    <xf numFmtId="4" fontId="0" fillId="3" borderId="7" xfId="0" applyNumberFormat="1" applyFill="1" applyBorder="1" applyProtection="1">
      <protection locked="0"/>
    </xf>
    <xf numFmtId="9" fontId="0" fillId="2" borderId="0" xfId="0" applyNumberFormat="1" applyFill="1"/>
    <xf numFmtId="3" fontId="0" fillId="3" borderId="6" xfId="0" applyNumberFormat="1" applyFill="1" applyBorder="1" applyProtection="1">
      <protection locked="0"/>
    </xf>
    <xf numFmtId="0" fontId="0" fillId="2" borderId="5" xfId="0" applyFill="1" applyBorder="1"/>
    <xf numFmtId="0" fontId="0" fillId="2" borderId="0" xfId="0" applyFill="1" applyAlignment="1">
      <alignment horizontal="right"/>
    </xf>
    <xf numFmtId="3" fontId="0" fillId="0" borderId="1" xfId="0" applyNumberFormat="1" applyBorder="1" applyProtection="1">
      <protection locked="0"/>
    </xf>
    <xf numFmtId="0" fontId="2" fillId="2" borderId="5" xfId="0" applyFont="1" applyFill="1" applyBorder="1"/>
    <xf numFmtId="0" fontId="2" fillId="2" borderId="0" xfId="0" applyFont="1" applyFill="1"/>
    <xf numFmtId="0" fontId="14" fillId="2" borderId="0" xfId="0" quotePrefix="1" applyFont="1" applyFill="1" applyProtection="1">
      <protection locked="0"/>
    </xf>
    <xf numFmtId="0" fontId="14" fillId="2" borderId="0" xfId="0" applyFont="1" applyFill="1" applyProtection="1">
      <protection locked="0"/>
    </xf>
    <xf numFmtId="4" fontId="14" fillId="2" borderId="1" xfId="0" applyNumberFormat="1" applyFont="1" applyFill="1" applyBorder="1"/>
    <xf numFmtId="0" fontId="14" fillId="0" borderId="0" xfId="0" applyFo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4" fontId="0" fillId="0" borderId="1" xfId="0" applyNumberFormat="1" applyBorder="1"/>
    <xf numFmtId="0" fontId="2" fillId="0" borderId="0" xfId="0" applyFont="1" applyProtection="1">
      <protection locked="0"/>
    </xf>
    <xf numFmtId="9" fontId="2" fillId="3" borderId="1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9" fontId="2" fillId="0" borderId="0" xfId="0" applyNumberFormat="1" applyFont="1" applyAlignment="1" applyProtection="1">
      <alignment horizontal="center"/>
      <protection locked="0"/>
    </xf>
    <xf numFmtId="4" fontId="12" fillId="0" borderId="5" xfId="0" applyNumberFormat="1" applyFont="1" applyBorder="1" applyProtection="1">
      <protection locked="0"/>
    </xf>
    <xf numFmtId="4" fontId="16" fillId="0" borderId="1" xfId="0" applyNumberFormat="1" applyFont="1" applyBorder="1" applyProtection="1">
      <protection locked="0"/>
    </xf>
    <xf numFmtId="9" fontId="13" fillId="3" borderId="11" xfId="2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9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0" xfId="0" applyFont="1"/>
    <xf numFmtId="0" fontId="2" fillId="2" borderId="4" xfId="0" applyFont="1" applyFill="1" applyBorder="1"/>
    <xf numFmtId="0" fontId="2" fillId="2" borderId="3" xfId="0" applyFont="1" applyFill="1" applyBorder="1"/>
    <xf numFmtId="0" fontId="0" fillId="0" borderId="5" xfId="0" applyBorder="1" applyProtection="1">
      <protection locked="0"/>
    </xf>
    <xf numFmtId="0" fontId="6" fillId="2" borderId="0" xfId="0" applyFont="1" applyFill="1"/>
    <xf numFmtId="4" fontId="6" fillId="2" borderId="0" xfId="0" applyNumberFormat="1" applyFont="1" applyFill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0" fillId="0" borderId="9" xfId="0" applyBorder="1"/>
    <xf numFmtId="0" fontId="2" fillId="2" borderId="10" xfId="0" applyFont="1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7" fillId="0" borderId="0" xfId="0" applyFont="1"/>
    <xf numFmtId="9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2" fontId="14" fillId="0" borderId="0" xfId="0" applyNumberFormat="1" applyFont="1"/>
    <xf numFmtId="9" fontId="0" fillId="0" borderId="0" xfId="2" applyFont="1" applyFill="1" applyBorder="1" applyAlignment="1" applyProtection="1">
      <alignment horizontal="center"/>
    </xf>
    <xf numFmtId="0" fontId="16" fillId="3" borderId="8" xfId="0" applyFont="1" applyFill="1" applyBorder="1"/>
    <xf numFmtId="4" fontId="2" fillId="3" borderId="10" xfId="0" applyNumberFormat="1" applyFont="1" applyFill="1" applyBorder="1"/>
    <xf numFmtId="0" fontId="0" fillId="0" borderId="8" xfId="0" applyBorder="1"/>
    <xf numFmtId="0" fontId="2" fillId="0" borderId="9" xfId="0" applyFont="1" applyBorder="1" applyProtection="1">
      <protection locked="0"/>
    </xf>
    <xf numFmtId="0" fontId="14" fillId="0" borderId="9" xfId="0" applyFont="1" applyBorder="1"/>
    <xf numFmtId="4" fontId="0" fillId="2" borderId="9" xfId="0" applyNumberFormat="1" applyFill="1" applyBorder="1" applyAlignment="1">
      <alignment horizontal="center"/>
    </xf>
    <xf numFmtId="4" fontId="14" fillId="0" borderId="10" xfId="0" applyNumberFormat="1" applyFont="1" applyBorder="1"/>
    <xf numFmtId="0" fontId="17" fillId="0" borderId="4" xfId="0" applyFont="1" applyBorder="1"/>
    <xf numFmtId="0" fontId="18" fillId="0" borderId="0" xfId="0" applyFont="1"/>
    <xf numFmtId="0" fontId="19" fillId="0" borderId="0" xfId="0" applyFont="1"/>
    <xf numFmtId="4" fontId="18" fillId="2" borderId="0" xfId="0" applyNumberFormat="1" applyFont="1" applyFill="1" applyAlignment="1">
      <alignment horizontal="center"/>
    </xf>
    <xf numFmtId="4" fontId="19" fillId="0" borderId="0" xfId="0" applyNumberFormat="1" applyFont="1"/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4" fontId="11" fillId="3" borderId="6" xfId="0" applyNumberFormat="1" applyFont="1" applyFill="1" applyBorder="1" applyProtection="1">
      <protection locked="0"/>
    </xf>
    <xf numFmtId="4" fontId="11" fillId="3" borderId="11" xfId="0" applyNumberFormat="1" applyFont="1" applyFill="1" applyBorder="1" applyProtection="1">
      <protection locked="0"/>
    </xf>
    <xf numFmtId="165" fontId="2" fillId="2" borderId="18" xfId="1" applyFont="1" applyFill="1" applyBorder="1" applyProtection="1"/>
    <xf numFmtId="9" fontId="13" fillId="0" borderId="0" xfId="2" applyFont="1" applyFill="1" applyBorder="1" applyAlignment="1" applyProtection="1">
      <alignment horizontal="center"/>
      <protection locked="0"/>
    </xf>
    <xf numFmtId="165" fontId="0" fillId="4" borderId="3" xfId="1" applyFont="1" applyFill="1" applyBorder="1" applyProtection="1"/>
    <xf numFmtId="165" fontId="0" fillId="4" borderId="1" xfId="1" applyFont="1" applyFill="1" applyBorder="1" applyProtection="1"/>
    <xf numFmtId="165" fontId="2" fillId="4" borderId="1" xfId="1" applyFont="1" applyFill="1" applyBorder="1" applyProtection="1"/>
    <xf numFmtId="165" fontId="2" fillId="4" borderId="18" xfId="1" applyFont="1" applyFill="1" applyBorder="1" applyProtection="1"/>
    <xf numFmtId="9" fontId="0" fillId="4" borderId="0" xfId="2" applyFont="1" applyFill="1" applyBorder="1" applyAlignment="1" applyProtection="1">
      <alignment horizontal="center"/>
    </xf>
    <xf numFmtId="9" fontId="0" fillId="3" borderId="14" xfId="0" applyNumberFormat="1" applyFill="1" applyBorder="1" applyAlignment="1" applyProtection="1">
      <alignment horizontal="center"/>
      <protection locked="0"/>
    </xf>
    <xf numFmtId="9" fontId="0" fillId="3" borderId="15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right"/>
    </xf>
    <xf numFmtId="9" fontId="6" fillId="0" borderId="0" xfId="0" applyNumberFormat="1" applyFont="1" applyAlignment="1" applyProtection="1">
      <alignment horizontal="left"/>
      <protection locked="0"/>
    </xf>
    <xf numFmtId="9" fontId="6" fillId="4" borderId="17" xfId="2" applyFont="1" applyFill="1" applyBorder="1" applyAlignment="1" applyProtection="1">
      <alignment horizontal="center"/>
    </xf>
    <xf numFmtId="9" fontId="6" fillId="4" borderId="13" xfId="2" applyFont="1" applyFill="1" applyBorder="1" applyAlignment="1" applyProtection="1">
      <alignment horizontal="center"/>
    </xf>
    <xf numFmtId="4" fontId="6" fillId="2" borderId="9" xfId="0" applyNumberFormat="1" applyFont="1" applyFill="1" applyBorder="1" applyAlignment="1">
      <alignment horizontal="right"/>
    </xf>
    <xf numFmtId="9" fontId="6" fillId="2" borderId="17" xfId="2" applyFont="1" applyFill="1" applyBorder="1" applyAlignment="1" applyProtection="1">
      <alignment horizontal="center"/>
    </xf>
    <xf numFmtId="9" fontId="6" fillId="2" borderId="13" xfId="2" applyFont="1" applyFill="1" applyBorder="1" applyAlignment="1" applyProtection="1">
      <alignment horizontal="center"/>
    </xf>
    <xf numFmtId="166" fontId="6" fillId="2" borderId="13" xfId="3" applyNumberFormat="1" applyFont="1" applyFill="1" applyBorder="1" applyAlignment="1">
      <alignment horizontal="center"/>
    </xf>
    <xf numFmtId="0" fontId="15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Protection="1"/>
    <xf numFmtId="0" fontId="0" fillId="0" borderId="0" xfId="0" applyProtection="1"/>
    <xf numFmtId="0" fontId="2" fillId="4" borderId="2" xfId="0" applyFont="1" applyFill="1" applyBorder="1" applyProtection="1"/>
    <xf numFmtId="0" fontId="6" fillId="4" borderId="3" xfId="0" applyFont="1" applyFill="1" applyBorder="1" applyProtection="1"/>
    <xf numFmtId="0" fontId="4" fillId="4" borderId="2" xfId="0" applyFont="1" applyFill="1" applyBorder="1" applyProtection="1"/>
    <xf numFmtId="0" fontId="4" fillId="4" borderId="4" xfId="0" applyFont="1" applyFill="1" applyBorder="1" applyProtection="1"/>
    <xf numFmtId="0" fontId="0" fillId="4" borderId="4" xfId="0" applyFill="1" applyBorder="1" applyProtection="1"/>
    <xf numFmtId="0" fontId="0" fillId="4" borderId="3" xfId="0" applyFill="1" applyBorder="1" applyProtection="1"/>
    <xf numFmtId="0" fontId="2" fillId="4" borderId="2" xfId="0" applyFont="1" applyFill="1" applyBorder="1" applyAlignment="1" applyProtection="1">
      <alignment wrapText="1"/>
    </xf>
    <xf numFmtId="0" fontId="2" fillId="4" borderId="3" xfId="0" applyFont="1" applyFill="1" applyBorder="1" applyAlignment="1" applyProtection="1">
      <alignment horizontal="center" wrapText="1"/>
    </xf>
    <xf numFmtId="0" fontId="0" fillId="4" borderId="5" xfId="0" applyFill="1" applyBorder="1" applyProtection="1"/>
    <xf numFmtId="0" fontId="6" fillId="4" borderId="0" xfId="0" applyFont="1" applyFill="1" applyProtection="1"/>
    <xf numFmtId="0" fontId="0" fillId="4" borderId="0" xfId="0" applyFill="1" applyProtection="1"/>
    <xf numFmtId="4" fontId="0" fillId="4" borderId="1" xfId="0" applyNumberFormat="1" applyFill="1" applyBorder="1" applyProtection="1"/>
    <xf numFmtId="0" fontId="10" fillId="0" borderId="0" xfId="0" applyFont="1" applyProtection="1"/>
    <xf numFmtId="0" fontId="6" fillId="0" borderId="0" xfId="0" applyFont="1" applyProtection="1"/>
    <xf numFmtId="0" fontId="3" fillId="4" borderId="5" xfId="0" applyFont="1" applyFill="1" applyBorder="1" applyProtection="1"/>
    <xf numFmtId="0" fontId="3" fillId="4" borderId="1" xfId="0" applyFont="1" applyFill="1" applyBorder="1" applyAlignment="1" applyProtection="1">
      <alignment horizontal="center"/>
    </xf>
    <xf numFmtId="0" fontId="0" fillId="4" borderId="0" xfId="0" quotePrefix="1" applyFill="1" applyProtection="1"/>
    <xf numFmtId="0" fontId="11" fillId="4" borderId="5" xfId="0" applyFont="1" applyFill="1" applyBorder="1" applyProtection="1"/>
    <xf numFmtId="4" fontId="15" fillId="4" borderId="1" xfId="0" applyNumberFormat="1" applyFont="1" applyFill="1" applyBorder="1" applyProtection="1"/>
    <xf numFmtId="0" fontId="0" fillId="4" borderId="2" xfId="0" applyFill="1" applyBorder="1" applyProtection="1"/>
    <xf numFmtId="0" fontId="12" fillId="4" borderId="5" xfId="0" applyFont="1" applyFill="1" applyBorder="1" applyProtection="1"/>
    <xf numFmtId="0" fontId="0" fillId="4" borderId="5" xfId="0" quotePrefix="1" applyFill="1" applyBorder="1" applyProtection="1"/>
    <xf numFmtId="9" fontId="0" fillId="4" borderId="0" xfId="0" applyNumberFormat="1" applyFill="1" applyProtection="1"/>
    <xf numFmtId="0" fontId="0" fillId="4" borderId="0" xfId="0" applyFill="1" applyAlignment="1" applyProtection="1">
      <alignment horizontal="right"/>
    </xf>
    <xf numFmtId="3" fontId="0" fillId="4" borderId="1" xfId="0" applyNumberFormat="1" applyFill="1" applyBorder="1" applyProtection="1"/>
    <xf numFmtId="0" fontId="2" fillId="4" borderId="5" xfId="0" applyFont="1" applyFill="1" applyBorder="1" applyProtection="1"/>
    <xf numFmtId="0" fontId="2" fillId="4" borderId="0" xfId="0" applyFont="1" applyFill="1" applyProtection="1"/>
    <xf numFmtId="0" fontId="14" fillId="4" borderId="0" xfId="0" quotePrefix="1" applyFont="1" applyFill="1" applyProtection="1"/>
    <xf numFmtId="0" fontId="14" fillId="4" borderId="0" xfId="0" applyFont="1" applyFill="1" applyProtection="1"/>
    <xf numFmtId="4" fontId="14" fillId="4" borderId="1" xfId="0" applyNumberFormat="1" applyFont="1" applyFill="1" applyBorder="1" applyProtection="1"/>
    <xf numFmtId="0" fontId="14" fillId="0" borderId="0" xfId="0" applyFont="1" applyProtection="1"/>
    <xf numFmtId="0" fontId="0" fillId="4" borderId="8" xfId="0" applyFill="1" applyBorder="1" applyProtection="1"/>
    <xf numFmtId="0" fontId="0" fillId="4" borderId="9" xfId="0" applyFill="1" applyBorder="1" applyProtection="1"/>
    <xf numFmtId="0" fontId="0" fillId="4" borderId="10" xfId="0" applyFill="1" applyBorder="1" applyProtection="1"/>
    <xf numFmtId="0" fontId="2" fillId="0" borderId="0" xfId="0" applyFont="1" applyProtection="1"/>
    <xf numFmtId="0" fontId="6" fillId="0" borderId="16" xfId="0" applyFont="1" applyBorder="1" applyAlignment="1" applyProtection="1">
      <alignment horizontal="right"/>
    </xf>
    <xf numFmtId="0" fontId="6" fillId="0" borderId="0" xfId="0" applyFont="1" applyAlignment="1" applyProtection="1">
      <alignment horizontal="right"/>
    </xf>
    <xf numFmtId="9" fontId="2" fillId="0" borderId="0" xfId="0" applyNumberFormat="1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4" fontId="12" fillId="4" borderId="5" xfId="0" applyNumberFormat="1" applyFont="1" applyFill="1" applyBorder="1" applyProtection="1"/>
    <xf numFmtId="4" fontId="16" fillId="4" borderId="1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9" fontId="6" fillId="0" borderId="0" xfId="0" applyNumberFormat="1" applyFont="1" applyAlignment="1" applyProtection="1">
      <alignment horizontal="left"/>
    </xf>
    <xf numFmtId="9" fontId="13" fillId="4" borderId="0" xfId="2" applyFont="1" applyFill="1" applyBorder="1" applyAlignment="1" applyProtection="1">
      <alignment horizontal="center"/>
    </xf>
    <xf numFmtId="9" fontId="6" fillId="0" borderId="0" xfId="0" applyNumberFormat="1" applyFont="1" applyAlignment="1" applyProtection="1">
      <alignment horizontal="left"/>
    </xf>
    <xf numFmtId="0" fontId="5" fillId="0" borderId="0" xfId="0" applyFont="1" applyProtection="1"/>
    <xf numFmtId="0" fontId="2" fillId="4" borderId="4" xfId="0" applyFont="1" applyFill="1" applyBorder="1" applyProtection="1"/>
    <xf numFmtId="0" fontId="2" fillId="4" borderId="3" xfId="0" applyFont="1" applyFill="1" applyBorder="1" applyProtection="1"/>
    <xf numFmtId="166" fontId="6" fillId="4" borderId="0" xfId="3" applyNumberFormat="1" applyFont="1" applyFill="1" applyAlignment="1" applyProtection="1">
      <alignment horizontal="center"/>
    </xf>
    <xf numFmtId="166" fontId="6" fillId="4" borderId="0" xfId="3" applyNumberFormat="1" applyFont="1" applyFill="1" applyAlignment="1" applyProtection="1">
      <alignment horizontal="center"/>
    </xf>
    <xf numFmtId="4" fontId="6" fillId="4" borderId="0" xfId="0" applyNumberFormat="1" applyFont="1" applyFill="1" applyAlignment="1" applyProtection="1">
      <alignment horizontal="center"/>
    </xf>
    <xf numFmtId="0" fontId="6" fillId="4" borderId="8" xfId="0" applyFont="1" applyFill="1" applyBorder="1" applyProtection="1"/>
    <xf numFmtId="0" fontId="6" fillId="4" borderId="9" xfId="0" applyFont="1" applyFill="1" applyBorder="1" applyProtection="1"/>
    <xf numFmtId="4" fontId="6" fillId="4" borderId="9" xfId="0" applyNumberFormat="1" applyFont="1" applyFill="1" applyBorder="1" applyAlignment="1" applyProtection="1">
      <alignment horizontal="center"/>
    </xf>
    <xf numFmtId="4" fontId="6" fillId="4" borderId="9" xfId="0" applyNumberFormat="1" applyFont="1" applyFill="1" applyBorder="1" applyAlignment="1" applyProtection="1">
      <alignment horizontal="center"/>
    </xf>
    <xf numFmtId="0" fontId="2" fillId="4" borderId="10" xfId="0" applyFont="1" applyFill="1" applyBorder="1" applyProtection="1"/>
    <xf numFmtId="0" fontId="0" fillId="4" borderId="13" xfId="0" applyFill="1" applyBorder="1" applyProtection="1"/>
    <xf numFmtId="0" fontId="0" fillId="4" borderId="1" xfId="0" applyFill="1" applyBorder="1" applyProtection="1"/>
    <xf numFmtId="0" fontId="7" fillId="0" borderId="0" xfId="0" applyFont="1" applyProtection="1"/>
    <xf numFmtId="9" fontId="0" fillId="4" borderId="0" xfId="0" applyNumberFormat="1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2" fontId="14" fillId="4" borderId="0" xfId="0" applyNumberFormat="1" applyFont="1" applyFill="1" applyProtection="1"/>
    <xf numFmtId="0" fontId="16" fillId="5" borderId="8" xfId="0" applyFont="1" applyFill="1" applyBorder="1" applyProtection="1"/>
    <xf numFmtId="4" fontId="12" fillId="5" borderId="10" xfId="0" applyNumberFormat="1" applyFont="1" applyFill="1" applyBorder="1" applyProtection="1"/>
    <xf numFmtId="0" fontId="2" fillId="4" borderId="9" xfId="0" applyFont="1" applyFill="1" applyBorder="1" applyProtection="1"/>
    <xf numFmtId="0" fontId="14" fillId="4" borderId="9" xfId="0" applyFont="1" applyFill="1" applyBorder="1" applyProtection="1"/>
    <xf numFmtId="4" fontId="0" fillId="4" borderId="9" xfId="0" applyNumberFormat="1" applyFill="1" applyBorder="1" applyAlignment="1" applyProtection="1">
      <alignment horizontal="center"/>
    </xf>
    <xf numFmtId="4" fontId="14" fillId="4" borderId="10" xfId="0" applyNumberFormat="1" applyFont="1" applyFill="1" applyBorder="1" applyProtection="1"/>
    <xf numFmtId="0" fontId="17" fillId="0" borderId="4" xfId="0" applyFont="1" applyBorder="1" applyProtection="1"/>
    <xf numFmtId="0" fontId="18" fillId="0" borderId="0" xfId="0" applyFont="1" applyProtection="1"/>
    <xf numFmtId="0" fontId="19" fillId="0" borderId="0" xfId="0" applyFont="1" applyProtection="1"/>
    <xf numFmtId="4" fontId="18" fillId="2" borderId="0" xfId="0" applyNumberFormat="1" applyFont="1" applyFill="1" applyAlignment="1" applyProtection="1">
      <alignment horizontal="center"/>
    </xf>
    <xf numFmtId="4" fontId="19" fillId="0" borderId="0" xfId="0" applyNumberFormat="1" applyFont="1" applyProtection="1"/>
    <xf numFmtId="0" fontId="20" fillId="0" borderId="0" xfId="0" applyFont="1" applyProtection="1"/>
    <xf numFmtId="0" fontId="21" fillId="0" borderId="0" xfId="0" applyFont="1" applyProtection="1"/>
  </cellXfs>
  <cellStyles count="4">
    <cellStyle name="Euro" xfId="1" xr:uid="{765984A0-0C3A-42F1-8914-AF3C79C6CC46}"/>
    <cellStyle name="Prozent" xfId="2" builtinId="5"/>
    <cellStyle name="Standard" xfId="0" builtinId="0"/>
    <cellStyle name="Währung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23</xdr:row>
      <xdr:rowOff>142875</xdr:rowOff>
    </xdr:from>
    <xdr:to>
      <xdr:col>17</xdr:col>
      <xdr:colOff>628650</xdr:colOff>
      <xdr:row>26</xdr:row>
      <xdr:rowOff>76200</xdr:rowOff>
    </xdr:to>
    <xdr:cxnSp macro="">
      <xdr:nvCxnSpPr>
        <xdr:cNvPr id="9217" name="Gerade Verbindung mit Pfeil 3">
          <a:extLst>
            <a:ext uri="{FF2B5EF4-FFF2-40B4-BE49-F238E27FC236}">
              <a16:creationId xmlns:a16="http://schemas.microsoft.com/office/drawing/2014/main" id="{512365F1-81C2-C1C5-8E40-FEFC8B5D5C51}"/>
            </a:ext>
          </a:extLst>
        </xdr:cNvPr>
        <xdr:cNvCxnSpPr>
          <a:cxnSpLocks noChangeShapeType="1"/>
        </xdr:cNvCxnSpPr>
      </xdr:nvCxnSpPr>
      <xdr:spPr bwMode="auto">
        <a:xfrm flipV="1">
          <a:off x="12163425" y="4981575"/>
          <a:ext cx="638175" cy="561975"/>
        </a:xfrm>
        <a:prstGeom prst="straightConnector1">
          <a:avLst/>
        </a:prstGeom>
        <a:noFill/>
        <a:ln w="22225" algn="ctr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23</xdr:row>
      <xdr:rowOff>142875</xdr:rowOff>
    </xdr:from>
    <xdr:to>
      <xdr:col>18</xdr:col>
      <xdr:colOff>628650</xdr:colOff>
      <xdr:row>26</xdr:row>
      <xdr:rowOff>76200</xdr:rowOff>
    </xdr:to>
    <xdr:cxnSp macro="">
      <xdr:nvCxnSpPr>
        <xdr:cNvPr id="2" name="Gerade Verbindung mit Pfeil 3">
          <a:extLst>
            <a:ext uri="{FF2B5EF4-FFF2-40B4-BE49-F238E27FC236}">
              <a16:creationId xmlns:a16="http://schemas.microsoft.com/office/drawing/2014/main" id="{8BFA6895-463E-47A8-9760-83B137880B9E}"/>
            </a:ext>
          </a:extLst>
        </xdr:cNvPr>
        <xdr:cNvCxnSpPr>
          <a:cxnSpLocks noChangeShapeType="1"/>
        </xdr:cNvCxnSpPr>
      </xdr:nvCxnSpPr>
      <xdr:spPr bwMode="auto">
        <a:xfrm flipV="1">
          <a:off x="12163425" y="4981575"/>
          <a:ext cx="638175" cy="561975"/>
        </a:xfrm>
        <a:prstGeom prst="straightConnector1">
          <a:avLst/>
        </a:prstGeom>
        <a:noFill/>
        <a:ln w="22225" algn="ctr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025F5-DD4A-4916-9588-32FA6CA291B5}">
  <dimension ref="B2:S32"/>
  <sheetViews>
    <sheetView showGridLines="0" tabSelected="1" topLeftCell="A12" workbookViewId="0">
      <selection activeCell="B30" sqref="B30:C30"/>
    </sheetView>
  </sheetViews>
  <sheetFormatPr baseColWidth="10" defaultRowHeight="12.75" x14ac:dyDescent="0.2"/>
  <cols>
    <col min="1" max="1" width="1.28515625" customWidth="1"/>
    <col min="2" max="2" width="33.140625" customWidth="1"/>
    <col min="3" max="3" width="19.28515625" customWidth="1"/>
    <col min="4" max="4" width="3.140625" customWidth="1"/>
    <col min="5" max="5" width="7.7109375" customWidth="1"/>
    <col min="6" max="6" width="14" customWidth="1"/>
    <col min="8" max="8" width="14" customWidth="1"/>
    <col min="9" max="9" width="9.42578125" customWidth="1"/>
    <col min="10" max="10" width="10.7109375" customWidth="1"/>
    <col min="11" max="11" width="2.5703125" customWidth="1"/>
    <col min="12" max="12" width="11.7109375" style="5" bestFit="1" customWidth="1"/>
    <col min="13" max="13" width="11.42578125" style="5"/>
    <col min="14" max="14" width="10" style="5" customWidth="1"/>
    <col min="15" max="15" width="11" style="5" customWidth="1"/>
    <col min="16" max="16" width="9.42578125" style="5" customWidth="1"/>
    <col min="17" max="17" width="2.28515625" style="5" customWidth="1"/>
    <col min="18" max="18" width="15.28515625" style="5" customWidth="1"/>
    <col min="19" max="19" width="1.42578125" customWidth="1"/>
  </cols>
  <sheetData>
    <row r="2" spans="2:18" ht="41.25" customHeight="1" thickBot="1" x14ac:dyDescent="0.25">
      <c r="B2" s="105" t="s">
        <v>55</v>
      </c>
      <c r="C2" s="105"/>
      <c r="D2" s="105"/>
      <c r="E2" s="106" t="s">
        <v>25</v>
      </c>
      <c r="F2" s="107"/>
      <c r="G2" s="107"/>
      <c r="H2" s="107"/>
      <c r="I2" s="107"/>
      <c r="J2" s="107"/>
      <c r="K2" s="8"/>
      <c r="L2" s="9"/>
      <c r="M2" s="9"/>
      <c r="N2" s="9"/>
      <c r="O2" s="9"/>
    </row>
    <row r="3" spans="2:18" ht="13.5" thickBot="1" x14ac:dyDescent="0.25">
      <c r="B3" s="10" t="s">
        <v>21</v>
      </c>
      <c r="C3" s="11"/>
      <c r="E3" s="12" t="s">
        <v>26</v>
      </c>
      <c r="F3" s="13"/>
      <c r="G3" s="13"/>
      <c r="H3" s="13"/>
      <c r="I3" s="14"/>
      <c r="J3" s="15"/>
    </row>
    <row r="4" spans="2:18" ht="12.75" customHeight="1" x14ac:dyDescent="0.25">
      <c r="B4" s="16" t="s">
        <v>2</v>
      </c>
      <c r="C4" s="17"/>
      <c r="E4" s="18"/>
      <c r="F4" s="19" t="s">
        <v>4</v>
      </c>
      <c r="G4" s="19"/>
      <c r="H4" s="19"/>
      <c r="I4" s="19"/>
      <c r="J4" s="20">
        <v>365</v>
      </c>
      <c r="L4" s="21" t="s">
        <v>27</v>
      </c>
      <c r="M4" s="6"/>
      <c r="N4" s="21"/>
      <c r="O4" s="21"/>
      <c r="P4" s="6"/>
      <c r="Q4" s="6"/>
      <c r="R4" s="6"/>
    </row>
    <row r="5" spans="2:18" ht="17.100000000000001" customHeight="1" x14ac:dyDescent="0.25">
      <c r="B5" s="22"/>
      <c r="C5" s="23"/>
      <c r="E5" s="18"/>
      <c r="F5" s="24" t="s">
        <v>10</v>
      </c>
      <c r="G5" s="19"/>
      <c r="H5" s="19"/>
      <c r="I5" s="19"/>
      <c r="J5" s="20">
        <v>105</v>
      </c>
      <c r="L5" s="21" t="s">
        <v>28</v>
      </c>
    </row>
    <row r="6" spans="2:18" ht="17.100000000000001" customHeight="1" thickBot="1" x14ac:dyDescent="0.25">
      <c r="B6" s="25" t="s">
        <v>3</v>
      </c>
      <c r="C6" s="93">
        <v>65000</v>
      </c>
      <c r="E6" s="18"/>
      <c r="F6" s="24" t="s">
        <v>5</v>
      </c>
      <c r="G6" s="19"/>
      <c r="H6" s="19"/>
      <c r="I6" s="19"/>
      <c r="J6" s="20">
        <f>J4-J5</f>
        <v>260</v>
      </c>
    </row>
    <row r="7" spans="2:18" ht="17.100000000000001" customHeight="1" x14ac:dyDescent="0.2">
      <c r="B7" s="25"/>
      <c r="C7" s="27"/>
      <c r="E7" s="18"/>
      <c r="F7" s="1" t="s">
        <v>6</v>
      </c>
      <c r="J7" s="26">
        <v>11</v>
      </c>
      <c r="L7" s="28" t="s">
        <v>29</v>
      </c>
      <c r="M7" s="29"/>
      <c r="N7" s="29"/>
      <c r="O7" s="29"/>
      <c r="P7" s="29"/>
      <c r="Q7" s="29"/>
      <c r="R7" s="30">
        <f>C30</f>
        <v>423500</v>
      </c>
    </row>
    <row r="8" spans="2:18" ht="13.5" customHeight="1" x14ac:dyDescent="0.25">
      <c r="B8" s="31" t="s">
        <v>30</v>
      </c>
      <c r="C8" s="27"/>
      <c r="E8" s="18"/>
      <c r="F8" s="1" t="s">
        <v>7</v>
      </c>
      <c r="J8" s="26">
        <v>30</v>
      </c>
      <c r="L8" s="32" t="s">
        <v>14</v>
      </c>
      <c r="M8" s="33"/>
      <c r="N8" s="33"/>
      <c r="O8" s="33"/>
      <c r="P8" s="33"/>
      <c r="Q8" s="33"/>
      <c r="R8" s="2">
        <f>C6</f>
        <v>65000</v>
      </c>
    </row>
    <row r="9" spans="2:18" ht="13.5" customHeight="1" x14ac:dyDescent="0.2">
      <c r="B9" s="25" t="s">
        <v>31</v>
      </c>
      <c r="C9" s="93">
        <v>140000</v>
      </c>
      <c r="E9" s="18"/>
      <c r="F9" s="1" t="s">
        <v>18</v>
      </c>
      <c r="J9" s="34">
        <v>10</v>
      </c>
      <c r="L9" s="32" t="s">
        <v>19</v>
      </c>
      <c r="M9" s="33"/>
      <c r="N9" s="35">
        <f>O16</f>
        <v>0.3</v>
      </c>
      <c r="O9" s="33"/>
      <c r="P9" s="33"/>
      <c r="Q9" s="33"/>
      <c r="R9" s="2">
        <f>N9*R8</f>
        <v>19500</v>
      </c>
    </row>
    <row r="10" spans="2:18" ht="17.100000000000001" customHeight="1" x14ac:dyDescent="0.2">
      <c r="B10" s="25" t="s">
        <v>32</v>
      </c>
      <c r="C10" s="93">
        <v>15000</v>
      </c>
      <c r="E10" s="18"/>
      <c r="F10" s="1" t="s">
        <v>8</v>
      </c>
      <c r="J10" s="36">
        <v>3</v>
      </c>
      <c r="L10" s="37"/>
      <c r="M10" s="38"/>
      <c r="O10" s="33"/>
      <c r="P10" s="33"/>
      <c r="Q10" s="33"/>
      <c r="R10" s="2"/>
    </row>
    <row r="11" spans="2:18" ht="17.100000000000001" customHeight="1" x14ac:dyDescent="0.2">
      <c r="B11" s="25" t="s">
        <v>33</v>
      </c>
      <c r="C11" s="93">
        <v>10000</v>
      </c>
      <c r="E11" s="18"/>
      <c r="F11" s="1"/>
      <c r="J11" s="39"/>
      <c r="L11" s="37"/>
      <c r="M11" s="38"/>
      <c r="O11" s="33"/>
      <c r="P11" s="33"/>
      <c r="Q11" s="33"/>
      <c r="R11" s="2"/>
    </row>
    <row r="12" spans="2:18" ht="17.100000000000001" customHeight="1" x14ac:dyDescent="0.2">
      <c r="B12" s="25" t="s">
        <v>34</v>
      </c>
      <c r="C12" s="93">
        <v>7500</v>
      </c>
      <c r="E12" s="18"/>
      <c r="F12" s="24" t="s">
        <v>9</v>
      </c>
      <c r="G12" s="19"/>
      <c r="H12" s="19"/>
      <c r="I12" s="19"/>
      <c r="J12" s="20">
        <f>J6-J7-J8-J9-J10</f>
        <v>206</v>
      </c>
      <c r="L12" s="40" t="s">
        <v>15</v>
      </c>
      <c r="M12" s="41"/>
      <c r="N12" s="41"/>
      <c r="O12" s="41"/>
      <c r="P12" s="41"/>
      <c r="Q12" s="41"/>
      <c r="R12" s="3">
        <f>R7-R8-R9</f>
        <v>339000</v>
      </c>
    </row>
    <row r="13" spans="2:18" ht="17.100000000000001" customHeight="1" x14ac:dyDescent="0.2">
      <c r="B13" s="25" t="s">
        <v>0</v>
      </c>
      <c r="C13" s="93">
        <v>20000</v>
      </c>
      <c r="E13" s="18"/>
      <c r="F13" t="s">
        <v>11</v>
      </c>
      <c r="J13" s="26">
        <v>8</v>
      </c>
      <c r="L13" s="40" t="s">
        <v>16</v>
      </c>
      <c r="M13" s="41"/>
      <c r="N13" s="41"/>
      <c r="O13" s="41"/>
      <c r="P13" s="41"/>
      <c r="Q13" s="41"/>
      <c r="R13" s="3"/>
    </row>
    <row r="14" spans="2:18" ht="17.100000000000001" customHeight="1" thickBot="1" x14ac:dyDescent="0.3">
      <c r="B14" s="25" t="s">
        <v>1</v>
      </c>
      <c r="C14" s="93">
        <v>8000</v>
      </c>
      <c r="E14" s="18"/>
      <c r="F14" s="42" t="s">
        <v>23</v>
      </c>
      <c r="G14" s="43"/>
      <c r="H14" s="43"/>
      <c r="I14" s="43"/>
      <c r="J14" s="44">
        <f>J12*J13</f>
        <v>1648</v>
      </c>
      <c r="K14" s="45"/>
      <c r="L14" s="46"/>
      <c r="M14" s="47"/>
      <c r="N14" s="47"/>
      <c r="O14" s="47"/>
      <c r="P14" s="47"/>
      <c r="Q14" s="47"/>
      <c r="R14" s="48"/>
    </row>
    <row r="15" spans="2:18" ht="17.100000000000001" customHeight="1" x14ac:dyDescent="0.2">
      <c r="B15" s="25" t="s">
        <v>35</v>
      </c>
      <c r="C15" s="93">
        <v>7000</v>
      </c>
      <c r="E15" s="18"/>
      <c r="F15" s="24"/>
      <c r="G15" s="19"/>
      <c r="H15" s="19"/>
      <c r="I15" s="19"/>
      <c r="J15" s="20"/>
      <c r="L15"/>
      <c r="M15"/>
      <c r="N15"/>
      <c r="O15"/>
      <c r="P15"/>
      <c r="Q15"/>
      <c r="R15"/>
    </row>
    <row r="16" spans="2:18" ht="17.100000000000001" customHeight="1" x14ac:dyDescent="0.25">
      <c r="B16" s="25" t="s">
        <v>36</v>
      </c>
      <c r="C16" s="93">
        <v>9500</v>
      </c>
      <c r="E16" s="18"/>
      <c r="F16" s="45" t="s">
        <v>37</v>
      </c>
      <c r="G16" s="45"/>
      <c r="J16" s="49"/>
      <c r="L16" s="7" t="s">
        <v>20</v>
      </c>
      <c r="M16" s="7"/>
      <c r="N16" s="50"/>
      <c r="O16" s="51">
        <v>0.3</v>
      </c>
      <c r="P16" s="108"/>
      <c r="Q16" s="109"/>
      <c r="R16" s="109"/>
    </row>
    <row r="17" spans="2:19" ht="17.100000000000001" customHeight="1" x14ac:dyDescent="0.25">
      <c r="B17" s="25" t="s">
        <v>38</v>
      </c>
      <c r="C17" s="94">
        <v>11500</v>
      </c>
      <c r="E17" s="18"/>
      <c r="F17" s="45"/>
      <c r="G17" s="45"/>
      <c r="J17" s="49"/>
      <c r="L17" s="7"/>
      <c r="M17" s="7"/>
      <c r="N17" s="50"/>
      <c r="O17" s="53"/>
      <c r="P17" s="52"/>
      <c r="Q17" s="52"/>
      <c r="R17" s="52"/>
    </row>
    <row r="18" spans="2:19" ht="17.100000000000001" customHeight="1" x14ac:dyDescent="0.25">
      <c r="B18" s="54" t="s">
        <v>39</v>
      </c>
      <c r="C18" s="55">
        <f>SUM(C9:C17)</f>
        <v>228500</v>
      </c>
      <c r="E18" s="18"/>
      <c r="F18" t="s">
        <v>40</v>
      </c>
      <c r="I18" s="56">
        <v>0.25</v>
      </c>
      <c r="J18" s="20">
        <f>J14*I18</f>
        <v>412</v>
      </c>
      <c r="L18" s="57"/>
      <c r="M18" s="58"/>
      <c r="N18" s="110" t="s">
        <v>41</v>
      </c>
      <c r="O18" s="110"/>
      <c r="P18" s="110"/>
      <c r="Q18" s="110"/>
      <c r="R18" s="110"/>
      <c r="S18" s="110"/>
    </row>
    <row r="19" spans="2:19" ht="9.75" customHeight="1" x14ac:dyDescent="0.25">
      <c r="B19" s="54"/>
      <c r="C19" s="55"/>
      <c r="E19" s="18"/>
      <c r="I19" s="96"/>
      <c r="J19" s="20"/>
      <c r="L19" s="57"/>
      <c r="M19" s="58"/>
      <c r="N19" s="59"/>
      <c r="O19" s="59"/>
      <c r="P19" s="59"/>
      <c r="Q19" s="59"/>
      <c r="R19" s="59"/>
      <c r="S19" s="59"/>
    </row>
    <row r="20" spans="2:19" ht="17.100000000000001" customHeight="1" x14ac:dyDescent="0.25">
      <c r="B20" s="31" t="s">
        <v>43</v>
      </c>
      <c r="C20" s="27"/>
      <c r="E20" s="18"/>
      <c r="F20" s="24" t="s">
        <v>12</v>
      </c>
      <c r="G20" s="19"/>
      <c r="H20" s="19"/>
      <c r="I20" s="19"/>
      <c r="J20" s="20">
        <f>J14-J18</f>
        <v>1236</v>
      </c>
      <c r="M20" s="60"/>
      <c r="N20" s="60"/>
      <c r="O20" s="60"/>
      <c r="P20" s="60"/>
      <c r="Q20" s="60"/>
    </row>
    <row r="21" spans="2:19" ht="17.100000000000001" customHeight="1" thickBot="1" x14ac:dyDescent="0.3">
      <c r="B21" s="25" t="s">
        <v>44</v>
      </c>
      <c r="C21" s="93">
        <v>60000</v>
      </c>
      <c r="E21" s="18"/>
      <c r="J21" s="49"/>
      <c r="L21"/>
      <c r="M21" s="21" t="s">
        <v>42</v>
      </c>
      <c r="N21" s="61"/>
      <c r="O21" s="61"/>
      <c r="P21" s="61"/>
      <c r="Q21" s="61"/>
      <c r="R21"/>
    </row>
    <row r="22" spans="2:19" ht="17.100000000000001" customHeight="1" x14ac:dyDescent="0.2">
      <c r="B22" s="25" t="s">
        <v>57</v>
      </c>
      <c r="C22" s="93">
        <v>15000</v>
      </c>
      <c r="E22" s="18"/>
      <c r="F22" t="s">
        <v>22</v>
      </c>
      <c r="J22" s="49"/>
      <c r="L22" s="10"/>
      <c r="M22" s="62"/>
      <c r="N22" s="62"/>
      <c r="O22" s="62"/>
      <c r="P22" s="62"/>
      <c r="Q22" s="62"/>
      <c r="R22" s="63"/>
    </row>
    <row r="23" spans="2:19" ht="17.100000000000001" customHeight="1" thickBot="1" x14ac:dyDescent="0.25">
      <c r="B23" s="25" t="s">
        <v>58</v>
      </c>
      <c r="C23" s="93">
        <v>15000</v>
      </c>
      <c r="E23" s="64"/>
      <c r="J23" s="49"/>
      <c r="L23" s="114" t="s">
        <v>45</v>
      </c>
      <c r="M23" s="115"/>
      <c r="N23" s="65" t="s">
        <v>13</v>
      </c>
      <c r="O23" s="116">
        <f>R12</f>
        <v>339000</v>
      </c>
      <c r="P23" s="116"/>
      <c r="Q23" s="66" t="s">
        <v>46</v>
      </c>
      <c r="R23" s="95">
        <f>IFERROR(R12/J30,"")</f>
        <v>68.567961165048544</v>
      </c>
    </row>
    <row r="24" spans="2:19" ht="17.100000000000001" customHeight="1" thickTop="1" thickBot="1" x14ac:dyDescent="0.3">
      <c r="B24" s="25" t="s">
        <v>56</v>
      </c>
      <c r="C24" s="93">
        <v>15000</v>
      </c>
      <c r="E24" s="64"/>
      <c r="G24" s="7" t="s">
        <v>47</v>
      </c>
      <c r="H24" s="45"/>
      <c r="J24" s="49"/>
      <c r="L24" s="67" t="s">
        <v>48</v>
      </c>
      <c r="M24" s="68"/>
      <c r="N24" s="68"/>
      <c r="O24" s="113">
        <f>J30</f>
        <v>4944</v>
      </c>
      <c r="P24" s="113"/>
      <c r="Q24" s="69"/>
      <c r="R24" s="70"/>
    </row>
    <row r="25" spans="2:19" ht="17.100000000000001" customHeight="1" x14ac:dyDescent="0.2">
      <c r="B25" s="25" t="s">
        <v>60</v>
      </c>
      <c r="C25" s="93"/>
      <c r="E25" s="71">
        <v>1</v>
      </c>
      <c r="F25" s="60" t="s">
        <v>24</v>
      </c>
      <c r="G25" s="102">
        <v>0.5</v>
      </c>
      <c r="H25" s="103"/>
      <c r="I25">
        <f>E25*G25</f>
        <v>0.5</v>
      </c>
      <c r="J25" s="49"/>
      <c r="L25"/>
      <c r="M25"/>
      <c r="N25"/>
      <c r="O25"/>
      <c r="P25"/>
      <c r="Q25"/>
      <c r="R25"/>
    </row>
    <row r="26" spans="2:19" ht="17.100000000000001" customHeight="1" x14ac:dyDescent="0.2">
      <c r="B26" s="25" t="s">
        <v>59</v>
      </c>
      <c r="C26" s="93">
        <v>5000</v>
      </c>
      <c r="E26" s="72">
        <v>3</v>
      </c>
      <c r="F26" s="60" t="s">
        <v>49</v>
      </c>
      <c r="G26" s="102">
        <v>1</v>
      </c>
      <c r="H26" s="103"/>
      <c r="I26">
        <f>E26*G26</f>
        <v>3</v>
      </c>
      <c r="J26" s="49"/>
      <c r="L26"/>
      <c r="M26"/>
      <c r="N26"/>
      <c r="O26"/>
      <c r="P26"/>
      <c r="Q26"/>
      <c r="R26"/>
    </row>
    <row r="27" spans="2:19" ht="17.100000000000001" customHeight="1" x14ac:dyDescent="0.25">
      <c r="B27" s="25" t="s">
        <v>50</v>
      </c>
      <c r="C27" s="26">
        <v>20000</v>
      </c>
      <c r="E27" s="72">
        <v>1</v>
      </c>
      <c r="F27" s="60" t="s">
        <v>51</v>
      </c>
      <c r="G27" s="102">
        <v>0.5</v>
      </c>
      <c r="H27" s="104"/>
      <c r="I27" s="73">
        <f>E27*G27</f>
        <v>0.5</v>
      </c>
      <c r="J27" s="4"/>
      <c r="L27" s="74" t="s">
        <v>17</v>
      </c>
      <c r="M27" s="6"/>
      <c r="N27" s="6"/>
      <c r="O27" s="6"/>
      <c r="P27" s="6"/>
      <c r="Q27" s="6"/>
      <c r="R27"/>
    </row>
    <row r="28" spans="2:19" ht="15.75" customHeight="1" x14ac:dyDescent="0.25">
      <c r="B28" s="31" t="s">
        <v>52</v>
      </c>
      <c r="C28" s="55">
        <f>SUM(C21:C27)</f>
        <v>130000</v>
      </c>
      <c r="E28" s="18"/>
      <c r="F28" s="60"/>
      <c r="G28" s="75"/>
      <c r="H28" s="76"/>
      <c r="I28" s="77">
        <f>I25+I26+I27</f>
        <v>4</v>
      </c>
      <c r="J28" s="4"/>
      <c r="L28"/>
      <c r="M28"/>
      <c r="N28"/>
      <c r="O28"/>
      <c r="P28"/>
      <c r="Q28"/>
      <c r="R28"/>
    </row>
    <row r="29" spans="2:19" ht="14.25" x14ac:dyDescent="0.2">
      <c r="B29" s="25"/>
      <c r="C29" s="27"/>
      <c r="E29" s="18"/>
      <c r="F29" s="60"/>
      <c r="G29" s="75"/>
      <c r="H29" s="76"/>
      <c r="I29" s="78"/>
      <c r="J29" s="4"/>
    </row>
    <row r="30" spans="2:19" ht="15.75" thickBot="1" x14ac:dyDescent="0.3">
      <c r="B30" s="79" t="s">
        <v>29</v>
      </c>
      <c r="C30" s="80">
        <f>C6+C18+C28</f>
        <v>423500</v>
      </c>
      <c r="E30" s="81"/>
      <c r="F30" s="82" t="s">
        <v>53</v>
      </c>
      <c r="G30" s="83"/>
      <c r="H30" s="69"/>
      <c r="I30" s="84"/>
      <c r="J30" s="85">
        <f>I28*J20</f>
        <v>4944</v>
      </c>
    </row>
    <row r="31" spans="2:19" x14ac:dyDescent="0.2">
      <c r="B31" s="86"/>
      <c r="C31" s="86"/>
      <c r="D31" s="87"/>
      <c r="E31" s="87"/>
      <c r="F31" s="50"/>
      <c r="G31" s="88"/>
      <c r="H31" s="87"/>
      <c r="I31" s="89"/>
      <c r="J31" s="90"/>
    </row>
    <row r="32" spans="2:19" ht="15" x14ac:dyDescent="0.25">
      <c r="B32" s="91" t="s">
        <v>54</v>
      </c>
      <c r="C32" s="91"/>
      <c r="D32" s="91"/>
      <c r="E32" s="91"/>
      <c r="F32" s="91"/>
      <c r="G32" s="91"/>
      <c r="H32" s="91"/>
      <c r="I32" s="91"/>
      <c r="J32" s="91"/>
      <c r="K32" s="92"/>
      <c r="L32" s="92"/>
      <c r="M32" s="92"/>
      <c r="N32" s="92"/>
      <c r="O32" s="92"/>
      <c r="P32" s="92"/>
      <c r="Q32" s="92"/>
      <c r="R32" s="92"/>
    </row>
  </sheetData>
  <mergeCells count="10">
    <mergeCell ref="O24:P24"/>
    <mergeCell ref="G25:H25"/>
    <mergeCell ref="G26:H26"/>
    <mergeCell ref="G27:H27"/>
    <mergeCell ref="B2:D2"/>
    <mergeCell ref="E2:J2"/>
    <mergeCell ref="P16:R16"/>
    <mergeCell ref="N18:S18"/>
    <mergeCell ref="L23:M23"/>
    <mergeCell ref="O23:P23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DF51B-A2EA-40FC-84F6-F4B15EFE90AE}">
  <dimension ref="B2:T32"/>
  <sheetViews>
    <sheetView showGridLines="0" workbookViewId="0">
      <selection activeCell="L16" sqref="L16"/>
    </sheetView>
  </sheetViews>
  <sheetFormatPr baseColWidth="10" defaultRowHeight="12.75" x14ac:dyDescent="0.2"/>
  <cols>
    <col min="1" max="1" width="1.28515625" style="121" customWidth="1"/>
    <col min="2" max="2" width="33.140625" style="121" customWidth="1"/>
    <col min="3" max="3" width="19.28515625" style="121" customWidth="1"/>
    <col min="4" max="4" width="3.140625" style="121" customWidth="1"/>
    <col min="5" max="5" width="7.7109375" style="121" customWidth="1"/>
    <col min="6" max="6" width="14" style="121" customWidth="1"/>
    <col min="7" max="7" width="11.42578125" style="121"/>
    <col min="8" max="8" width="14" style="121" customWidth="1"/>
    <col min="9" max="9" width="9.42578125" style="121" customWidth="1"/>
    <col min="10" max="10" width="10.7109375" style="121" customWidth="1"/>
    <col min="11" max="11" width="2.5703125" style="121" customWidth="1"/>
    <col min="12" max="12" width="11.7109375" style="121" bestFit="1" customWidth="1"/>
    <col min="13" max="13" width="11.42578125" style="121"/>
    <col min="14" max="14" width="10" style="121" customWidth="1"/>
    <col min="15" max="15" width="11" style="121" customWidth="1"/>
    <col min="16" max="16" width="9.42578125" style="121" customWidth="1"/>
    <col min="17" max="17" width="2.85546875" style="121" customWidth="1"/>
    <col min="18" max="18" width="2.28515625" style="121" customWidth="1"/>
    <col min="19" max="19" width="15.28515625" style="121" customWidth="1"/>
    <col min="20" max="20" width="1.42578125" style="121" customWidth="1"/>
    <col min="21" max="16384" width="11.42578125" style="121"/>
  </cols>
  <sheetData>
    <row r="2" spans="2:19" ht="41.25" customHeight="1" thickBot="1" x14ac:dyDescent="0.25">
      <c r="B2" s="117"/>
      <c r="C2" s="117"/>
      <c r="D2" s="117"/>
      <c r="E2" s="118"/>
      <c r="F2" s="119"/>
      <c r="G2" s="119"/>
      <c r="H2" s="119"/>
      <c r="I2" s="119"/>
      <c r="J2" s="119"/>
      <c r="K2" s="120"/>
      <c r="L2" s="120"/>
      <c r="M2" s="120"/>
      <c r="N2" s="120"/>
      <c r="O2" s="120"/>
    </row>
    <row r="3" spans="2:19" ht="13.5" thickBot="1" x14ac:dyDescent="0.25">
      <c r="B3" s="122" t="s">
        <v>21</v>
      </c>
      <c r="C3" s="123"/>
      <c r="E3" s="124" t="s">
        <v>26</v>
      </c>
      <c r="F3" s="125"/>
      <c r="G3" s="125"/>
      <c r="H3" s="125"/>
      <c r="I3" s="126"/>
      <c r="J3" s="127"/>
    </row>
    <row r="4" spans="2:19" ht="12.75" customHeight="1" x14ac:dyDescent="0.25">
      <c r="B4" s="128" t="s">
        <v>2</v>
      </c>
      <c r="C4" s="129"/>
      <c r="E4" s="130"/>
      <c r="F4" s="131" t="s">
        <v>4</v>
      </c>
      <c r="G4" s="132"/>
      <c r="H4" s="132"/>
      <c r="I4" s="132"/>
      <c r="J4" s="133">
        <v>365</v>
      </c>
      <c r="L4" s="134"/>
      <c r="M4" s="135"/>
      <c r="N4" s="134"/>
      <c r="O4" s="134"/>
      <c r="P4" s="135"/>
      <c r="Q4" s="135"/>
      <c r="R4" s="135"/>
      <c r="S4" s="135"/>
    </row>
    <row r="5" spans="2:19" ht="17.100000000000001" customHeight="1" x14ac:dyDescent="0.25">
      <c r="B5" s="136"/>
      <c r="C5" s="137"/>
      <c r="E5" s="130"/>
      <c r="F5" s="138" t="s">
        <v>10</v>
      </c>
      <c r="G5" s="132"/>
      <c r="H5" s="132"/>
      <c r="I5" s="132"/>
      <c r="J5" s="133">
        <v>105</v>
      </c>
      <c r="L5" s="134"/>
    </row>
    <row r="6" spans="2:19" ht="17.100000000000001" customHeight="1" thickBot="1" x14ac:dyDescent="0.25">
      <c r="B6" s="139" t="s">
        <v>3</v>
      </c>
      <c r="C6" s="93"/>
      <c r="E6" s="130"/>
      <c r="F6" s="138" t="s">
        <v>5</v>
      </c>
      <c r="G6" s="132"/>
      <c r="H6" s="132"/>
      <c r="I6" s="132"/>
      <c r="J6" s="133">
        <f>J4-J5</f>
        <v>260</v>
      </c>
    </row>
    <row r="7" spans="2:19" ht="17.100000000000001" customHeight="1" x14ac:dyDescent="0.2">
      <c r="B7" s="139"/>
      <c r="C7" s="140"/>
      <c r="E7" s="130"/>
      <c r="F7" s="138" t="s">
        <v>6</v>
      </c>
      <c r="G7" s="132"/>
      <c r="H7" s="132"/>
      <c r="I7" s="132"/>
      <c r="J7" s="26"/>
      <c r="L7" s="141" t="s">
        <v>29</v>
      </c>
      <c r="M7" s="126"/>
      <c r="N7" s="126"/>
      <c r="O7" s="126"/>
      <c r="P7" s="126"/>
      <c r="Q7" s="126"/>
      <c r="R7" s="126"/>
      <c r="S7" s="97">
        <f>C30</f>
        <v>0</v>
      </c>
    </row>
    <row r="8" spans="2:19" ht="13.5" customHeight="1" x14ac:dyDescent="0.25">
      <c r="B8" s="142" t="s">
        <v>30</v>
      </c>
      <c r="C8" s="140"/>
      <c r="E8" s="130"/>
      <c r="F8" s="138" t="s">
        <v>7</v>
      </c>
      <c r="G8" s="132"/>
      <c r="H8" s="132"/>
      <c r="I8" s="132"/>
      <c r="J8" s="26"/>
      <c r="L8" s="143" t="s">
        <v>14</v>
      </c>
      <c r="M8" s="132"/>
      <c r="N8" s="132"/>
      <c r="O8" s="132"/>
      <c r="P8" s="132"/>
      <c r="Q8" s="132"/>
      <c r="R8" s="132"/>
      <c r="S8" s="98">
        <f>C6</f>
        <v>0</v>
      </c>
    </row>
    <row r="9" spans="2:19" ht="13.5" customHeight="1" x14ac:dyDescent="0.2">
      <c r="B9" s="139" t="s">
        <v>31</v>
      </c>
      <c r="C9" s="93"/>
      <c r="E9" s="130"/>
      <c r="F9" s="138" t="s">
        <v>18</v>
      </c>
      <c r="G9" s="132"/>
      <c r="H9" s="132"/>
      <c r="I9" s="132"/>
      <c r="J9" s="34"/>
      <c r="L9" s="143" t="s">
        <v>19</v>
      </c>
      <c r="M9" s="132"/>
      <c r="N9" s="144">
        <f>O16</f>
        <v>0</v>
      </c>
      <c r="O9" s="132"/>
      <c r="P9" s="132"/>
      <c r="Q9" s="132"/>
      <c r="R9" s="132"/>
      <c r="S9" s="98">
        <f>N9*S8</f>
        <v>0</v>
      </c>
    </row>
    <row r="10" spans="2:19" ht="17.100000000000001" customHeight="1" x14ac:dyDescent="0.2">
      <c r="B10" s="139" t="s">
        <v>32</v>
      </c>
      <c r="C10" s="93"/>
      <c r="E10" s="130"/>
      <c r="F10" s="138" t="s">
        <v>8</v>
      </c>
      <c r="G10" s="132"/>
      <c r="H10" s="132"/>
      <c r="I10" s="132"/>
      <c r="J10" s="36"/>
      <c r="L10" s="130"/>
      <c r="M10" s="145"/>
      <c r="N10" s="132"/>
      <c r="O10" s="132"/>
      <c r="P10" s="132"/>
      <c r="Q10" s="132"/>
      <c r="R10" s="132"/>
      <c r="S10" s="98"/>
    </row>
    <row r="11" spans="2:19" ht="17.100000000000001" customHeight="1" x14ac:dyDescent="0.2">
      <c r="B11" s="139" t="s">
        <v>33</v>
      </c>
      <c r="C11" s="93"/>
      <c r="E11" s="130"/>
      <c r="F11" s="138"/>
      <c r="G11" s="132"/>
      <c r="H11" s="132"/>
      <c r="I11" s="132"/>
      <c r="J11" s="146"/>
      <c r="L11" s="130"/>
      <c r="M11" s="145"/>
      <c r="N11" s="132"/>
      <c r="O11" s="132"/>
      <c r="P11" s="132"/>
      <c r="Q11" s="132"/>
      <c r="R11" s="132"/>
      <c r="S11" s="98"/>
    </row>
    <row r="12" spans="2:19" ht="17.100000000000001" customHeight="1" x14ac:dyDescent="0.2">
      <c r="B12" s="139" t="s">
        <v>34</v>
      </c>
      <c r="C12" s="93"/>
      <c r="E12" s="130"/>
      <c r="F12" s="138" t="s">
        <v>9</v>
      </c>
      <c r="G12" s="132"/>
      <c r="H12" s="132"/>
      <c r="I12" s="132"/>
      <c r="J12" s="133">
        <f>J6-J7-J8-J9-J10</f>
        <v>260</v>
      </c>
      <c r="L12" s="147" t="s">
        <v>15</v>
      </c>
      <c r="M12" s="148"/>
      <c r="N12" s="148"/>
      <c r="O12" s="148"/>
      <c r="P12" s="148"/>
      <c r="Q12" s="148"/>
      <c r="R12" s="148"/>
      <c r="S12" s="99">
        <f>S7-S8-S9</f>
        <v>0</v>
      </c>
    </row>
    <row r="13" spans="2:19" ht="17.100000000000001" customHeight="1" x14ac:dyDescent="0.2">
      <c r="B13" s="139" t="s">
        <v>0</v>
      </c>
      <c r="C13" s="93"/>
      <c r="E13" s="130"/>
      <c r="F13" s="132" t="s">
        <v>11</v>
      </c>
      <c r="G13" s="132"/>
      <c r="H13" s="132"/>
      <c r="I13" s="132"/>
      <c r="J13" s="26"/>
      <c r="L13" s="147" t="s">
        <v>16</v>
      </c>
      <c r="M13" s="148"/>
      <c r="N13" s="148"/>
      <c r="O13" s="148"/>
      <c r="P13" s="148"/>
      <c r="Q13" s="148"/>
      <c r="R13" s="148"/>
      <c r="S13" s="99"/>
    </row>
    <row r="14" spans="2:19" ht="17.100000000000001" customHeight="1" thickBot="1" x14ac:dyDescent="0.3">
      <c r="B14" s="139" t="s">
        <v>1</v>
      </c>
      <c r="C14" s="93"/>
      <c r="E14" s="130"/>
      <c r="F14" s="149" t="s">
        <v>23</v>
      </c>
      <c r="G14" s="150"/>
      <c r="H14" s="150"/>
      <c r="I14" s="150"/>
      <c r="J14" s="151">
        <f>J12*J13</f>
        <v>0</v>
      </c>
      <c r="K14" s="152"/>
      <c r="L14" s="153"/>
      <c r="M14" s="154"/>
      <c r="N14" s="154"/>
      <c r="O14" s="154"/>
      <c r="P14" s="154"/>
      <c r="Q14" s="154"/>
      <c r="R14" s="154"/>
      <c r="S14" s="155"/>
    </row>
    <row r="15" spans="2:19" ht="17.100000000000001" customHeight="1" x14ac:dyDescent="0.2">
      <c r="B15" s="139" t="s">
        <v>35</v>
      </c>
      <c r="C15" s="93"/>
      <c r="E15" s="130"/>
      <c r="F15" s="138"/>
      <c r="G15" s="132"/>
      <c r="H15" s="132"/>
      <c r="I15" s="132"/>
      <c r="J15" s="133"/>
    </row>
    <row r="16" spans="2:19" ht="17.100000000000001" customHeight="1" x14ac:dyDescent="0.25">
      <c r="B16" s="139" t="s">
        <v>36</v>
      </c>
      <c r="C16" s="93"/>
      <c r="E16" s="130"/>
      <c r="F16" s="150" t="s">
        <v>37</v>
      </c>
      <c r="G16" s="150"/>
      <c r="H16" s="132"/>
      <c r="I16" s="132"/>
      <c r="J16" s="133"/>
      <c r="L16" s="156" t="s">
        <v>20</v>
      </c>
      <c r="M16" s="156"/>
      <c r="N16" s="156"/>
      <c r="O16" s="51"/>
      <c r="P16" s="157"/>
      <c r="Q16" s="158"/>
      <c r="R16" s="158"/>
      <c r="S16" s="158"/>
    </row>
    <row r="17" spans="2:20" ht="17.100000000000001" customHeight="1" x14ac:dyDescent="0.25">
      <c r="B17" s="139" t="s">
        <v>38</v>
      </c>
      <c r="C17" s="94"/>
      <c r="E17" s="130"/>
      <c r="F17" s="150"/>
      <c r="G17" s="150"/>
      <c r="H17" s="132"/>
      <c r="I17" s="132"/>
      <c r="J17" s="133"/>
      <c r="L17" s="156"/>
      <c r="M17" s="156"/>
      <c r="N17" s="156"/>
      <c r="O17" s="159"/>
      <c r="P17" s="160"/>
      <c r="Q17" s="160"/>
      <c r="R17" s="160"/>
      <c r="S17" s="160"/>
    </row>
    <row r="18" spans="2:20" ht="17.100000000000001" customHeight="1" x14ac:dyDescent="0.25">
      <c r="B18" s="161" t="s">
        <v>39</v>
      </c>
      <c r="C18" s="162">
        <f>SUM(C9:C17)</f>
        <v>0</v>
      </c>
      <c r="E18" s="130"/>
      <c r="F18" s="132" t="s">
        <v>40</v>
      </c>
      <c r="G18" s="132"/>
      <c r="H18" s="132"/>
      <c r="I18" s="56"/>
      <c r="J18" s="133">
        <f>J14*I18</f>
        <v>0</v>
      </c>
      <c r="L18" s="163"/>
      <c r="M18" s="164"/>
      <c r="N18" s="165" t="s">
        <v>41</v>
      </c>
      <c r="O18" s="165"/>
      <c r="P18" s="165"/>
      <c r="Q18" s="165"/>
      <c r="R18" s="165"/>
      <c r="S18" s="165"/>
      <c r="T18" s="165"/>
    </row>
    <row r="19" spans="2:20" ht="9.75" customHeight="1" x14ac:dyDescent="0.25">
      <c r="B19" s="161"/>
      <c r="C19" s="162"/>
      <c r="E19" s="130"/>
      <c r="F19" s="132"/>
      <c r="G19" s="132"/>
      <c r="H19" s="132"/>
      <c r="I19" s="166"/>
      <c r="J19" s="133"/>
      <c r="L19" s="163"/>
      <c r="M19" s="164"/>
      <c r="N19" s="167"/>
      <c r="O19" s="167"/>
      <c r="P19" s="167"/>
      <c r="Q19" s="167"/>
      <c r="R19" s="167"/>
      <c r="S19" s="167"/>
      <c r="T19" s="167"/>
    </row>
    <row r="20" spans="2:20" ht="17.100000000000001" customHeight="1" x14ac:dyDescent="0.25">
      <c r="B20" s="142" t="s">
        <v>43</v>
      </c>
      <c r="C20" s="140"/>
      <c r="E20" s="130"/>
      <c r="F20" s="138" t="s">
        <v>12</v>
      </c>
      <c r="G20" s="132"/>
      <c r="H20" s="132"/>
      <c r="I20" s="132"/>
      <c r="J20" s="133">
        <f>J14-J18</f>
        <v>0</v>
      </c>
      <c r="M20" s="135"/>
      <c r="N20" s="135"/>
      <c r="O20" s="135"/>
      <c r="P20" s="135"/>
      <c r="Q20" s="135"/>
      <c r="R20" s="135"/>
    </row>
    <row r="21" spans="2:20" ht="17.100000000000001" customHeight="1" thickBot="1" x14ac:dyDescent="0.3">
      <c r="B21" s="139" t="s">
        <v>44</v>
      </c>
      <c r="C21" s="93"/>
      <c r="E21" s="130"/>
      <c r="F21" s="132"/>
      <c r="G21" s="132"/>
      <c r="H21" s="132"/>
      <c r="I21" s="132"/>
      <c r="J21" s="133"/>
      <c r="M21" s="134" t="s">
        <v>61</v>
      </c>
      <c r="N21" s="168"/>
      <c r="O21" s="168"/>
      <c r="P21" s="168"/>
      <c r="Q21" s="168"/>
      <c r="R21" s="168"/>
    </row>
    <row r="22" spans="2:20" ht="17.100000000000001" customHeight="1" x14ac:dyDescent="0.2">
      <c r="B22" s="139" t="s">
        <v>57</v>
      </c>
      <c r="C22" s="93"/>
      <c r="E22" s="130"/>
      <c r="F22" s="132" t="s">
        <v>22</v>
      </c>
      <c r="G22" s="132"/>
      <c r="H22" s="132"/>
      <c r="I22" s="132"/>
      <c r="J22" s="133"/>
      <c r="L22" s="122"/>
      <c r="M22" s="169"/>
      <c r="N22" s="169"/>
      <c r="O22" s="169"/>
      <c r="P22" s="169"/>
      <c r="Q22" s="169"/>
      <c r="R22" s="169"/>
      <c r="S22" s="170"/>
    </row>
    <row r="23" spans="2:20" ht="17.100000000000001" customHeight="1" thickBot="1" x14ac:dyDescent="0.25">
      <c r="B23" s="139" t="s">
        <v>58</v>
      </c>
      <c r="C23" s="93"/>
      <c r="E23" s="130"/>
      <c r="F23" s="132"/>
      <c r="G23" s="132"/>
      <c r="H23" s="132"/>
      <c r="I23" s="132"/>
      <c r="J23" s="133"/>
      <c r="L23" s="111" t="s">
        <v>45</v>
      </c>
      <c r="M23" s="112"/>
      <c r="N23" s="131" t="s">
        <v>13</v>
      </c>
      <c r="O23" s="171">
        <f>S12</f>
        <v>0</v>
      </c>
      <c r="P23" s="171"/>
      <c r="Q23" s="172" t="s">
        <v>46</v>
      </c>
      <c r="R23" s="173"/>
      <c r="S23" s="100" t="str">
        <f>IFERROR(S12/J30,"")</f>
        <v/>
      </c>
    </row>
    <row r="24" spans="2:20" ht="17.100000000000001" customHeight="1" thickTop="1" thickBot="1" x14ac:dyDescent="0.3">
      <c r="B24" s="139" t="s">
        <v>56</v>
      </c>
      <c r="C24" s="93"/>
      <c r="E24" s="130"/>
      <c r="F24" s="132"/>
      <c r="G24" s="148" t="s">
        <v>47</v>
      </c>
      <c r="H24" s="150"/>
      <c r="I24" s="132"/>
      <c r="J24" s="133"/>
      <c r="L24" s="174" t="s">
        <v>48</v>
      </c>
      <c r="M24" s="175"/>
      <c r="N24" s="175"/>
      <c r="O24" s="176">
        <f>J30</f>
        <v>0</v>
      </c>
      <c r="P24" s="176"/>
      <c r="Q24" s="177"/>
      <c r="R24" s="154"/>
      <c r="S24" s="178"/>
    </row>
    <row r="25" spans="2:20" ht="17.100000000000001" customHeight="1" x14ac:dyDescent="0.2">
      <c r="B25" s="139" t="s">
        <v>60</v>
      </c>
      <c r="C25" s="93"/>
      <c r="E25" s="71"/>
      <c r="F25" s="131" t="s">
        <v>24</v>
      </c>
      <c r="G25" s="102"/>
      <c r="H25" s="103"/>
      <c r="I25" s="132">
        <f>E25*G25</f>
        <v>0</v>
      </c>
      <c r="J25" s="133"/>
    </row>
    <row r="26" spans="2:20" ht="17.100000000000001" customHeight="1" x14ac:dyDescent="0.2">
      <c r="B26" s="139" t="s">
        <v>59</v>
      </c>
      <c r="C26" s="93"/>
      <c r="E26" s="71"/>
      <c r="F26" s="131" t="s">
        <v>49</v>
      </c>
      <c r="G26" s="102"/>
      <c r="H26" s="103"/>
      <c r="I26" s="132">
        <f>E26*G26</f>
        <v>0</v>
      </c>
      <c r="J26" s="133"/>
    </row>
    <row r="27" spans="2:20" ht="17.100000000000001" customHeight="1" x14ac:dyDescent="0.25">
      <c r="B27" s="139" t="s">
        <v>50</v>
      </c>
      <c r="C27" s="26"/>
      <c r="E27" s="71"/>
      <c r="F27" s="131" t="s">
        <v>51</v>
      </c>
      <c r="G27" s="102"/>
      <c r="H27" s="104"/>
      <c r="I27" s="179">
        <f>E27*G27</f>
        <v>0</v>
      </c>
      <c r="J27" s="180"/>
      <c r="L27" s="181" t="s">
        <v>17</v>
      </c>
      <c r="M27" s="135"/>
      <c r="N27" s="135"/>
      <c r="O27" s="135"/>
      <c r="P27" s="135"/>
      <c r="Q27" s="135"/>
      <c r="R27" s="135"/>
    </row>
    <row r="28" spans="2:20" ht="15.75" customHeight="1" x14ac:dyDescent="0.25">
      <c r="B28" s="142" t="s">
        <v>52</v>
      </c>
      <c r="C28" s="162">
        <f>SUM(C21:C27)</f>
        <v>0</v>
      </c>
      <c r="E28" s="130"/>
      <c r="F28" s="131"/>
      <c r="G28" s="182"/>
      <c r="H28" s="183"/>
      <c r="I28" s="184">
        <f>I25+I26+I27</f>
        <v>0</v>
      </c>
      <c r="J28" s="180"/>
    </row>
    <row r="29" spans="2:20" ht="14.25" x14ac:dyDescent="0.2">
      <c r="B29" s="139"/>
      <c r="C29" s="140"/>
      <c r="E29" s="130"/>
      <c r="F29" s="131"/>
      <c r="G29" s="182"/>
      <c r="H29" s="183"/>
      <c r="I29" s="101"/>
      <c r="J29" s="180"/>
    </row>
    <row r="30" spans="2:20" ht="15.75" thickBot="1" x14ac:dyDescent="0.3">
      <c r="B30" s="185" t="s">
        <v>29</v>
      </c>
      <c r="C30" s="186">
        <f>C6+C18+C28</f>
        <v>0</v>
      </c>
      <c r="E30" s="153"/>
      <c r="F30" s="187" t="s">
        <v>53</v>
      </c>
      <c r="G30" s="188"/>
      <c r="H30" s="154"/>
      <c r="I30" s="189"/>
      <c r="J30" s="190">
        <f>I28*J20</f>
        <v>0</v>
      </c>
    </row>
    <row r="31" spans="2:20" x14ac:dyDescent="0.2">
      <c r="B31" s="191"/>
      <c r="C31" s="191"/>
      <c r="D31" s="192"/>
      <c r="E31" s="192"/>
      <c r="F31" s="156"/>
      <c r="G31" s="193"/>
      <c r="H31" s="192"/>
      <c r="I31" s="194"/>
      <c r="J31" s="195"/>
    </row>
    <row r="32" spans="2:20" ht="15" x14ac:dyDescent="0.25">
      <c r="B32" s="196" t="s">
        <v>54</v>
      </c>
      <c r="C32" s="196"/>
      <c r="D32" s="196"/>
      <c r="E32" s="196"/>
      <c r="F32" s="196"/>
      <c r="G32" s="196"/>
      <c r="H32" s="196"/>
      <c r="I32" s="196"/>
      <c r="J32" s="196"/>
      <c r="K32" s="197"/>
      <c r="L32" s="197"/>
      <c r="M32" s="197"/>
      <c r="N32" s="197"/>
      <c r="O32" s="197"/>
      <c r="P32" s="197"/>
      <c r="Q32" s="197"/>
      <c r="R32" s="197"/>
      <c r="S32" s="197"/>
    </row>
  </sheetData>
  <sheetProtection algorithmName="SHA-512" hashValue="0c9CL487TldXhdxgr0JQmro72OlFu2TBWsQ2gjlYbBl9JKUmhfKi/lQ1Nrs4kA4/MeCdlzq83RWwkMWEGTDQ3g==" saltValue="oeCISGVczF/GpGQySmD1BQ==" spinCount="100000" sheet="1" objects="1" scenarios="1"/>
  <mergeCells count="10">
    <mergeCell ref="O24:P24"/>
    <mergeCell ref="G25:H25"/>
    <mergeCell ref="G26:H26"/>
    <mergeCell ref="G27:H27"/>
    <mergeCell ref="B2:D2"/>
    <mergeCell ref="E2:J2"/>
    <mergeCell ref="P16:S16"/>
    <mergeCell ref="N18:T18"/>
    <mergeCell ref="L23:M23"/>
    <mergeCell ref="O23:P2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 Beispiel</vt:lpstr>
      <vt:lpstr>eigene Berechnung</vt:lpstr>
    </vt:vector>
  </TitlesOfParts>
  <Company>ELTKOM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Nocke</dc:creator>
  <cp:lastModifiedBy>Reinhard Nocke</cp:lastModifiedBy>
  <cp:lastPrinted>2023-02-27T12:25:30Z</cp:lastPrinted>
  <dcterms:created xsi:type="dcterms:W3CDTF">2003-01-02T15:15:44Z</dcterms:created>
  <dcterms:modified xsi:type="dcterms:W3CDTF">2026-04-30T09:09:51Z</dcterms:modified>
</cp:coreProperties>
</file>